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Become a Data Analyst\projects\Excel Sales Performance Metrics Dashboard\"/>
    </mc:Choice>
  </mc:AlternateContent>
  <xr:revisionPtr revIDLastSave="0" documentId="13_ncr:1_{9A0FFE6E-9A7E-48F4-BBF8-135B52B4B025}" xr6:coauthVersionLast="47" xr6:coauthVersionMax="47" xr10:uidLastSave="{00000000-0000-0000-0000-000000000000}"/>
  <bookViews>
    <workbookView xWindow="-120" yWindow="-120" windowWidth="20730" windowHeight="11160" activeTab="3" xr2:uid="{8BC6D2D6-F757-0C4B-901B-94A06448BC91}"/>
  </bookViews>
  <sheets>
    <sheet name="Database" sheetId="1" r:id="rId1"/>
    <sheet name="Questions" sheetId="2" r:id="rId2"/>
    <sheet name="Insights" sheetId="3" r:id="rId3"/>
    <sheet name="Dashboard" sheetId="4" r:id="rId4"/>
    <sheet name="Visuals" sheetId="5" state="hidden" r:id="rId5"/>
  </sheets>
  <definedNames>
    <definedName name="Slicer_Month">#N/A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G11" i="3" l="1"/>
  <c r="CY8" i="3"/>
  <c r="CY9" i="3" s="1"/>
  <c r="CV8" i="3"/>
  <c r="CV9" i="3" s="1"/>
  <c r="CZ8" i="3"/>
  <c r="CZ9" i="3" s="1"/>
  <c r="CZ10" i="3" s="1"/>
  <c r="CW8" i="3"/>
  <c r="CW9" i="3" s="1"/>
  <c r="CU8" i="3"/>
  <c r="CU9" i="3" s="1"/>
  <c r="CX8" i="3"/>
  <c r="CX9" i="3" s="1"/>
  <c r="CX10" i="3" s="1"/>
  <c r="CH9" i="3"/>
  <c r="CG9" i="3"/>
  <c r="BZ10" i="3"/>
  <c r="BZ9" i="3"/>
  <c r="BZ8" i="3"/>
  <c r="BT9" i="3"/>
  <c r="BT10" i="3"/>
  <c r="BT11" i="3"/>
  <c r="BT12" i="3"/>
  <c r="BT13" i="3"/>
  <c r="BT14" i="3"/>
  <c r="BT15" i="3"/>
  <c r="BT16" i="3"/>
  <c r="BT17" i="3"/>
  <c r="BT18" i="3"/>
  <c r="BT19" i="3"/>
  <c r="BS10" i="3"/>
  <c r="BS11" i="3"/>
  <c r="BS12" i="3"/>
  <c r="BS13" i="3"/>
  <c r="BS14" i="3"/>
  <c r="BS15" i="3"/>
  <c r="BS16" i="3"/>
  <c r="BS17" i="3"/>
  <c r="BS18" i="3"/>
  <c r="BS19" i="3"/>
  <c r="BS9" i="3"/>
  <c r="BM9" i="3"/>
  <c r="BM10" i="3"/>
  <c r="BM11" i="3"/>
  <c r="BM12" i="3"/>
  <c r="BM13" i="3"/>
  <c r="BL13" i="3"/>
  <c r="BL10" i="3"/>
  <c r="BL11" i="3"/>
  <c r="BL12" i="3"/>
  <c r="BL9" i="3"/>
  <c r="Z7" i="3"/>
  <c r="Z6" i="3"/>
  <c r="Z5" i="3"/>
  <c r="R5" i="3"/>
  <c r="R6" i="3"/>
  <c r="R7" i="3"/>
  <c r="R8" i="3"/>
  <c r="R9" i="3"/>
  <c r="Q6" i="3"/>
  <c r="Q7" i="3"/>
  <c r="Q8" i="3"/>
  <c r="Q9" i="3"/>
  <c r="Q5" i="3"/>
  <c r="AG3" i="3"/>
  <c r="AH3" i="3" s="1"/>
  <c r="AG2" i="3"/>
  <c r="AH2" i="3" s="1"/>
  <c r="CV13" i="3" l="1"/>
  <c r="CU10" i="3"/>
  <c r="CW10" i="3"/>
  <c r="CV10" i="3"/>
  <c r="CY10" i="3"/>
  <c r="BV19" i="3"/>
  <c r="BU19" i="3"/>
  <c r="BV18" i="3"/>
  <c r="BU18" i="3"/>
  <c r="BV17" i="3"/>
  <c r="BU17" i="3"/>
  <c r="BV16" i="3"/>
  <c r="BU16" i="3"/>
  <c r="BV15" i="3"/>
  <c r="BU15" i="3"/>
  <c r="BV14" i="3"/>
  <c r="BU14" i="3"/>
  <c r="BV13" i="3"/>
  <c r="BU13" i="3"/>
  <c r="BV12" i="3"/>
  <c r="BU12" i="3"/>
  <c r="BV11" i="3"/>
  <c r="BU11" i="3"/>
  <c r="BV10" i="3"/>
  <c r="BU10" i="3"/>
  <c r="BV9" i="3"/>
  <c r="BU9" i="3"/>
</calcChain>
</file>

<file path=xl/sharedStrings.xml><?xml version="1.0" encoding="utf-8"?>
<sst xmlns="http://schemas.openxmlformats.org/spreadsheetml/2006/main" count="10775" uniqueCount="132">
  <si>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</si>
  <si>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</si>
  <si>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</si>
  <si>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</si>
  <si>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</si>
  <si>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</si>
  <si>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</si>
  <si>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</si>
  <si>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</si>
  <si>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</si>
  <si>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</si>
  <si>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</si>
  <si>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</si>
  <si>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</si>
  <si>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</si>
  <si>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</si>
  <si>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</si>
  <si>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</si>
  <si>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</si>
  <si>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</si>
  <si>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</si>
  <si>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</si>
  <si>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</si>
  <si>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</si>
  <si>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</si>
  <si>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</si>
  <si>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</si>
  <si>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</si>
  <si>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</si>
  <si>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</si>
  <si>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</si>
  <si>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</si>
  <si>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</si>
  <si>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</si>
  <si>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</si>
  <si>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</si>
  <si>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</si>
  <si>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</si>
  <si>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</si>
  <si>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</si>
  <si>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</si>
  <si>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</si>
  <si>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</si>
  <si>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</si>
  <si>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</si>
  <si>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</si>
  <si>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</si>
  <si>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</si>
  <si>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</si>
  <si>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</si>
  <si>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</si>
  <si>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</si>
  <si>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</si>
  <si>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</si>
  <si>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</si>
  <si>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</si>
  <si>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</si>
  <si>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</si>
  <si>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</si>
  <si>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</si>
  <si>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</si>
  <si>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</si>
  <si>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</si>
  <si>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</si>
  <si>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</si>
  <si>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</si>
  <si>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</si>
  <si>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</si>
  <si>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</si>
  <si>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</si>
  <si>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</si>
  <si>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</si>
  <si>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</si>
  <si>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</si>
  <si>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</si>
  <si>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</si>
  <si>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</si>
  <si>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</si>
  <si>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</si>
  <si>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 xml:space="preserve">Questions </t>
  </si>
  <si>
    <t xml:space="preserve">Question 1 </t>
  </si>
  <si>
    <t xml:space="preserve">Question 2 </t>
  </si>
  <si>
    <t>Question 3</t>
  </si>
  <si>
    <t>Question 4</t>
  </si>
  <si>
    <t>Question 5</t>
  </si>
  <si>
    <t>Question 6</t>
  </si>
  <si>
    <t>Question 7</t>
  </si>
  <si>
    <t>Question 8</t>
  </si>
  <si>
    <t>Question 9</t>
  </si>
  <si>
    <t>What is the most Advertising Channel used?</t>
  </si>
  <si>
    <t xml:space="preserve"> What are Paid Fees over months?</t>
  </si>
  <si>
    <t>What is percentage of Fees Status (paid%-unpaid%)?</t>
  </si>
  <si>
    <t>What are Numbers of Enrolled courses per each Advertising Channel  ?</t>
  </si>
  <si>
    <t>What are Numbers of Enrolled courses over months?</t>
  </si>
  <si>
    <t>Question 10</t>
  </si>
  <si>
    <t>Question 11</t>
  </si>
  <si>
    <t>Question 12</t>
  </si>
  <si>
    <t>Question 13</t>
  </si>
  <si>
    <t>What is percentage of each Training Model?</t>
  </si>
  <si>
    <t>What is the average call durations over months?</t>
  </si>
  <si>
    <t>What is percentage of each Training Level?</t>
  </si>
  <si>
    <t>What are the total fees paid?</t>
  </si>
  <si>
    <t>What are the average calls over months?</t>
  </si>
  <si>
    <t>What are the total Sales for each Team?</t>
  </si>
  <si>
    <t>Row Labels</t>
  </si>
  <si>
    <t>Grand Total</t>
  </si>
  <si>
    <t>Count of Fees Status</t>
  </si>
  <si>
    <t>Sum of Paid Fees</t>
  </si>
  <si>
    <t>Total Earnings</t>
  </si>
  <si>
    <t xml:space="preserve">Top 5 Consultant sales Renenue </t>
  </si>
  <si>
    <t>Total Earnings By Months</t>
  </si>
  <si>
    <t>Max</t>
  </si>
  <si>
    <t>Avg</t>
  </si>
  <si>
    <t>Min</t>
  </si>
  <si>
    <t xml:space="preserve">Enrolled Courses </t>
  </si>
  <si>
    <t>Sum of Enrolled Courses</t>
  </si>
  <si>
    <t>Average of Enrolled Courses</t>
  </si>
  <si>
    <t>Count of Area Code</t>
  </si>
  <si>
    <t xml:space="preserve"> Trainning Models</t>
  </si>
  <si>
    <t>Trainning Level's Fees by Sales Team</t>
  </si>
  <si>
    <t>Enrollred Courses in Trainning Levels</t>
  </si>
  <si>
    <t>Top 5 Trainning Levels</t>
  </si>
  <si>
    <t>Average Paid Calls Duration Per Month</t>
  </si>
  <si>
    <t>Average of Average call duration</t>
  </si>
  <si>
    <t>Duration</t>
  </si>
  <si>
    <t>Sum of Paid Fees2</t>
  </si>
  <si>
    <t>Actula</t>
  </si>
  <si>
    <t>Difference to reach highest amount</t>
  </si>
  <si>
    <t xml:space="preserve">Piad Adverticement </t>
  </si>
  <si>
    <t>Count of Month</t>
  </si>
  <si>
    <t>Ave</t>
  </si>
  <si>
    <t>Count of Month2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</si>
</sst>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 #,##0.00_-;\-* #,##0.00_-;_-* &quot;-&quot;??_-;_-@_-"/>
    <numFmt numFmtId="165" formatCode="[$EGP]\ #,##0_);\([$EGP]\ #,##0\)"/>
    <numFmt numFmtId="166" formatCode="_-* #,##0_-;\-* #,##0_-;_-* &quot;-&quot;??_-;_-@_-"/>
    <numFmt numFmtId="167" formatCode="[&lt;999950]0.0,&quot;K&quot;;[&lt;999950000]0.0,,&quot;M&quot;;0.0,,,&quot;B&quot;"/>
  </numFmts>
  <fonts count="15" x14ac:knownFonts="1">
    <font>
      <sz val="12"/>
      <color theme="1"/>
      <name val="Calibri"/>
      <family val="2"/>
      <scheme val="minor"/>
    </font>
    <font>
      <sz val="12"/>
      <color theme="1"/>
      <name val="Calibri"/>
      <family val="2"/>
      <scheme val="minor"/>
    </font>
    <font>
      <sz val="10"/>
      <color rgb="FF000000"/>
      <name val="Arial"/>
      <family val="2"/>
    </font>
    <font>
      <sz val="11"/>
      <color theme="0"/>
      <name val="Arial"/>
      <family val="2"/>
      <charset val="178"/>
    </font>
    <font>
      <sz val="12"/>
      <color theme="1" tint="0.34998626667073579"/>
      <name val="Calibri"/>
      <family val="2"/>
      <charset val="178"/>
      <scheme val="minor"/>
    </font>
    <font>
      <sz val="11"/>
      <color theme="1" tint="0.34998626667073579"/>
      <name val="Arial"/>
      <family val="2"/>
    </font>
    <font>
      <sz val="12"/>
      <color theme="1" tint="0.34998626667073579"/>
      <name val="Calibri"/>
      <family val="2"/>
      <scheme val="minor"/>
    </font>
    <font>
      <b/>
      <sz val="18"/>
      <color theme="0"/>
      <name val="Calibri"/>
      <family val="2"/>
      <scheme val="minor"/>
    </font>
    <font>
      <b/>
      <sz val="16"/>
      <color theme="0"/>
      <name val="Calibri"/>
      <family val="2"/>
      <scheme val="minor"/>
    </font>
    <font>
      <sz val="16"/>
      <name val="Calibri"/>
      <family val="2"/>
      <scheme val="minor"/>
    </font>
    <font>
      <sz val="16"/>
      <color theme="1"/>
      <name val="Calibri"/>
      <family val="2"/>
      <scheme val="minor"/>
    </font>
    <font>
      <sz val="8"/>
      <name val="Calibri"/>
      <family val="2"/>
      <scheme val="minor"/>
    </font>
    <font>
      <sz val="12"/>
      <color theme="0"/>
      <name val="Calibri"/>
      <family val="2"/>
      <scheme val="minor"/>
    </font>
    <font>
      <b/>
      <sz val="12"/>
      <color rgb="FFFF3399"/>
      <name val="Calibri"/>
      <family val="2"/>
      <scheme val="minor"/>
    </font>
    <font>
      <b/>
      <sz val="12"/>
      <color theme="0"/>
      <name val="Calibri"/>
      <family val="2"/>
      <scheme val="minor"/>
    </font>
  </fonts>
  <fills count="14">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1"/>
        <bgColor indexed="64"/>
      </patternFill>
    </fill>
    <fill>
      <patternFill patternType="solid">
        <fgColor theme="0"/>
        <bgColor indexed="64"/>
      </patternFill>
    </fill>
    <fill>
      <patternFill patternType="solid">
        <fgColor rgb="FF002060"/>
        <bgColor rgb="FF7030A0"/>
      </patternFill>
    </fill>
    <fill>
      <patternFill patternType="solid">
        <fgColor theme="0"/>
        <bgColor rgb="FF7030A0"/>
      </patternFill>
    </fill>
    <fill>
      <patternFill patternType="solid">
        <fgColor rgb="FF7030A0"/>
        <bgColor theme="0"/>
      </patternFill>
    </fill>
  </fills>
  <borders count="17">
    <border>
      <left/>
      <right/>
      <top/>
      <bottom/>
      <diagonal/>
    </border>
    <border>
      <left/>
      <right style="thin">
        <color rgb="FF4958CE"/>
      </right>
      <top/>
      <bottom/>
      <diagonal/>
    </border>
    <border>
      <left/>
      <right style="thin">
        <color rgb="FF362F4B"/>
      </right>
      <top style="thin">
        <color rgb="FF362F4B"/>
      </top>
      <bottom/>
      <diagonal/>
    </border>
    <border>
      <left/>
      <right style="thin">
        <color rgb="FF362F4B"/>
      </right>
      <top style="thin">
        <color rgb="FF362F4B"/>
      </top>
      <bottom style="thin">
        <color rgb="FF362F4B"/>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right style="thin">
        <color indexed="64"/>
      </right>
      <top/>
      <bottom/>
      <diagonal/>
    </border>
    <border>
      <left style="thin">
        <color theme="1" tint="4.9989318521683403E-2"/>
      </left>
      <right/>
      <top style="thin">
        <color theme="1" tint="4.9989318521683403E-2"/>
      </top>
      <bottom style="thin">
        <color theme="1" tint="4.9989318521683403E-2"/>
      </bottom>
      <diagonal/>
    </border>
    <border>
      <left/>
      <right style="thin">
        <color theme="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16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165" fontId="5" fillId="0" borderId="0" xfId="1" applyNumberFormat="1" applyFont="1" applyFill="1" applyBorder="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3" fillId="2" borderId="0" xfId="2" applyFont="1" applyFill="1" applyAlignment="1">
      <alignment horizontal="center" vertical="center" wrapText="1"/>
    </xf>
    <xf numFmtId="15" fontId="3" fillId="2" borderId="0" xfId="2" applyNumberFormat="1" applyFont="1" applyFill="1" applyAlignment="1">
      <alignment horizontal="center" vertical="center" wrapText="1"/>
    </xf>
    <xf numFmtId="0" fontId="5" fillId="3" borderId="0" xfId="2" applyFont="1" applyFill="1" applyAlignment="1">
      <alignment horizontal="center" vertical="center"/>
    </xf>
    <xf numFmtId="1" fontId="5" fillId="3" borderId="0" xfId="2" applyNumberFormat="1" applyFont="1" applyFill="1" applyAlignment="1">
      <alignment horizontal="center" vertical="center"/>
    </xf>
    <xf numFmtId="14" fontId="5" fillId="3" borderId="0" xfId="2" applyNumberFormat="1" applyFont="1" applyFill="1" applyAlignment="1">
      <alignment horizontal="center" vertical="center"/>
    </xf>
    <xf numFmtId="3" fontId="5" fillId="3" borderId="0" xfId="2" applyNumberFormat="1" applyFont="1" applyFill="1" applyAlignment="1">
      <alignment horizontal="center" vertical="center"/>
    </xf>
    <xf numFmtId="165" fontId="5" fillId="3" borderId="0" xfId="1" applyNumberFormat="1" applyFont="1" applyFill="1" applyBorder="1" applyAlignment="1">
      <alignment horizontal="center" vertical="center"/>
    </xf>
    <xf numFmtId="45" fontId="5" fillId="3" borderId="0" xfId="0" applyNumberFormat="1" applyFont="1" applyFill="1" applyAlignment="1">
      <alignment horizontal="center" vertical="center"/>
    </xf>
    <xf numFmtId="0" fontId="6" fillId="4" borderId="0" xfId="0" applyFont="1" applyFill="1" applyAlignment="1">
      <alignment horizontal="center" vertical="center"/>
    </xf>
    <xf numFmtId="0" fontId="4" fillId="4" borderId="0" xfId="0" applyFont="1" applyFill="1" applyAlignment="1">
      <alignment horizontal="center" vertical="center"/>
    </xf>
    <xf numFmtId="0" fontId="6" fillId="4" borderId="1" xfId="0" applyFont="1" applyFill="1" applyBorder="1" applyAlignment="1">
      <alignment horizontal="center" vertical="center"/>
    </xf>
    <xf numFmtId="0" fontId="0" fillId="7" borderId="0" xfId="0" applyFill="1"/>
    <xf numFmtId="0" fontId="9" fillId="5"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10" fillId="6" borderId="3" xfId="0" applyFont="1" applyFill="1" applyBorder="1" applyAlignment="1">
      <alignment horizontal="center" vertical="center"/>
    </xf>
    <xf numFmtId="0" fontId="7"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4" xfId="0" applyFont="1" applyFill="1" applyBorder="1" applyAlignment="1">
      <alignment horizontal="center" vertical="center"/>
    </xf>
    <xf numFmtId="0" fontId="0" fillId="0" borderId="6" xfId="0" applyBorder="1" applyAlignment="1">
      <alignment horizontal="left"/>
    </xf>
    <xf numFmtId="10" fontId="0" fillId="0" borderId="6" xfId="0" applyNumberFormat="1" applyBorder="1"/>
    <xf numFmtId="3" fontId="0" fillId="0" borderId="0" xfId="0" applyNumberFormat="1"/>
    <xf numFmtId="0" fontId="0" fillId="0" borderId="7" xfId="0" applyBorder="1"/>
    <xf numFmtId="0" fontId="0" fillId="0" borderId="6" xfId="0" applyBorder="1"/>
    <xf numFmtId="0" fontId="0" fillId="0" borderId="8" xfId="0" applyBorder="1"/>
    <xf numFmtId="0" fontId="13" fillId="0" borderId="0" xfId="0" applyFont="1"/>
    <xf numFmtId="0" fontId="0" fillId="0" borderId="9" xfId="0" applyBorder="1"/>
    <xf numFmtId="0" fontId="12" fillId="8" borderId="6" xfId="0" applyFont="1" applyFill="1" applyBorder="1"/>
    <xf numFmtId="3" fontId="0" fillId="0" borderId="6" xfId="0" applyNumberFormat="1" applyBorder="1"/>
    <xf numFmtId="167" fontId="0" fillId="0" borderId="6" xfId="0" applyNumberFormat="1" applyBorder="1"/>
    <xf numFmtId="167" fontId="12" fillId="8" borderId="6" xfId="0" applyNumberFormat="1" applyFont="1" applyFill="1" applyBorder="1"/>
    <xf numFmtId="9" fontId="0" fillId="0" borderId="6" xfId="4" applyFont="1" applyBorder="1"/>
    <xf numFmtId="166" fontId="0" fillId="0" borderId="10" xfId="3" applyNumberFormat="1" applyFont="1" applyBorder="1"/>
    <xf numFmtId="0" fontId="0" fillId="0" borderId="11" xfId="0" applyBorder="1"/>
    <xf numFmtId="0" fontId="0" fillId="9" borderId="0" xfId="0" applyFill="1"/>
    <xf numFmtId="0" fontId="0" fillId="10" borderId="6" xfId="0" applyFill="1" applyBorder="1" applyAlignment="1">
      <alignment horizontal="left"/>
    </xf>
    <xf numFmtId="166" fontId="0" fillId="0" borderId="12" xfId="3" applyNumberFormat="1" applyFont="1" applyBorder="1"/>
    <xf numFmtId="166" fontId="0" fillId="0" borderId="13" xfId="3" applyNumberFormat="1" applyFont="1" applyBorder="1"/>
    <xf numFmtId="166" fontId="0" fillId="0" borderId="7" xfId="3" applyNumberFormat="1" applyFont="1" applyBorder="1"/>
    <xf numFmtId="166" fontId="0" fillId="0" borderId="9" xfId="3" applyNumberFormat="1" applyFont="1" applyBorder="1"/>
    <xf numFmtId="166" fontId="0" fillId="0" borderId="14" xfId="3" applyNumberFormat="1" applyFont="1" applyBorder="1"/>
    <xf numFmtId="166" fontId="0" fillId="0" borderId="15" xfId="3" applyNumberFormat="1" applyFont="1" applyBorder="1"/>
    <xf numFmtId="45" fontId="12" fillId="8" borderId="6" xfId="0" applyNumberFormat="1" applyFont="1" applyFill="1" applyBorder="1"/>
    <xf numFmtId="45" fontId="0" fillId="10" borderId="6" xfId="0" applyNumberFormat="1" applyFill="1" applyBorder="1"/>
    <xf numFmtId="45" fontId="0" fillId="10" borderId="0" xfId="0" applyNumberFormat="1" applyFill="1"/>
    <xf numFmtId="0" fontId="0" fillId="0" borderId="16" xfId="0" applyBorder="1"/>
    <xf numFmtId="45" fontId="0" fillId="10" borderId="16" xfId="0" applyNumberFormat="1" applyFill="1" applyBorder="1"/>
    <xf numFmtId="0" fontId="0" fillId="0" borderId="12" xfId="0" applyBorder="1"/>
    <xf numFmtId="0" fontId="0" fillId="0" borderId="14" xfId="0" applyBorder="1"/>
    <xf numFmtId="45" fontId="0" fillId="10" borderId="13" xfId="0" applyNumberFormat="1" applyFill="1" applyBorder="1"/>
    <xf numFmtId="45" fontId="0" fillId="10" borderId="9" xfId="0" applyNumberFormat="1" applyFill="1" applyBorder="1"/>
    <xf numFmtId="45" fontId="0" fillId="10" borderId="15" xfId="0" applyNumberFormat="1" applyFill="1" applyBorder="1"/>
    <xf numFmtId="0" fontId="14" fillId="8" borderId="0" xfId="0" applyFont="1" applyFill="1" applyAlignment="1">
      <alignment horizontal="center" vertical="center"/>
    </xf>
    <xf numFmtId="167" fontId="0" fillId="10" borderId="6" xfId="0" applyNumberFormat="1" applyFill="1" applyBorder="1"/>
    <xf numFmtId="0" fontId="0" fillId="8" borderId="6" xfId="0" applyFill="1" applyBorder="1"/>
    <xf numFmtId="0" fontId="14" fillId="8" borderId="6" xfId="0" applyFont="1" applyFill="1" applyBorder="1"/>
    <xf numFmtId="0" fontId="0" fillId="0" borderId="6" xfId="0" applyNumberFormat="1" applyBorder="1"/>
    <xf numFmtId="0" fontId="12" fillId="11" borderId="6" xfId="0" applyFont="1" applyFill="1" applyBorder="1" applyAlignment="1"/>
    <xf numFmtId="0" fontId="0" fillId="8" borderId="6" xfId="0" applyFill="1" applyBorder="1" applyAlignment="1">
      <alignment horizontal="left"/>
    </xf>
    <xf numFmtId="0" fontId="0" fillId="8" borderId="6" xfId="0" applyNumberFormat="1" applyFill="1" applyBorder="1"/>
    <xf numFmtId="0" fontId="12" fillId="8" borderId="6" xfId="0" applyFont="1" applyFill="1" applyBorder="1" applyAlignment="1"/>
    <xf numFmtId="0" fontId="12" fillId="8" borderId="6" xfId="0" applyNumberFormat="1" applyFont="1" applyFill="1" applyBorder="1"/>
    <xf numFmtId="0" fontId="0" fillId="0" borderId="6" xfId="0" applyNumberFormat="1" applyFont="1" applyFill="1" applyBorder="1" applyAlignment="1">
      <alignment horizontal="right"/>
    </xf>
    <xf numFmtId="2" fontId="0" fillId="0" borderId="6" xfId="0" applyNumberFormat="1" applyFont="1" applyFill="1" applyBorder="1" applyAlignment="1">
      <alignment horizontal="right"/>
    </xf>
    <xf numFmtId="0" fontId="0" fillId="0" borderId="6" xfId="0" applyNumberFormat="1" applyFill="1" applyBorder="1"/>
    <xf numFmtId="0" fontId="0" fillId="0" borderId="6" xfId="0" applyFill="1" applyBorder="1" applyAlignment="1">
      <alignment horizontal="left"/>
    </xf>
    <xf numFmtId="0" fontId="0" fillId="0" borderId="6" xfId="0" applyFill="1" applyBorder="1" applyAlignment="1"/>
    <xf numFmtId="167" fontId="0" fillId="0" borderId="6" xfId="0" applyNumberFormat="1" applyFill="1" applyBorder="1" applyAlignment="1"/>
    <xf numFmtId="167" fontId="0" fillId="8" borderId="6" xfId="0" applyNumberFormat="1" applyFill="1" applyBorder="1"/>
    <xf numFmtId="167" fontId="0" fillId="8" borderId="6" xfId="0" applyNumberFormat="1" applyFill="1" applyBorder="1" applyAlignment="1">
      <alignment horizontal="left"/>
    </xf>
    <xf numFmtId="0" fontId="0" fillId="10" borderId="6" xfId="0" applyNumberFormat="1" applyFill="1" applyBorder="1"/>
    <xf numFmtId="167" fontId="0" fillId="12" borderId="6" xfId="0" applyNumberFormat="1" applyFont="1" applyFill="1" applyBorder="1"/>
    <xf numFmtId="167" fontId="0" fillId="13" borderId="6" xfId="0" applyNumberFormat="1" applyFill="1" applyBorder="1"/>
    <xf numFmtId="0" fontId="0" fillId="13" borderId="6" xfId="0" applyFill="1" applyBorder="1" applyAlignment="1">
      <alignment horizontal="left"/>
    </xf>
    <xf numFmtId="0" fontId="12" fillId="11" borderId="6" xfId="0" applyFont="1" applyFill="1" applyBorder="1"/>
    <xf numFmtId="9" fontId="12" fillId="11" borderId="6" xfId="0" applyNumberFormat="1" applyFont="1" applyFill="1" applyBorder="1" applyAlignment="1"/>
    <xf numFmtId="0" fontId="12" fillId="9" borderId="6" xfId="0" applyFont="1" applyFill="1" applyBorder="1"/>
    <xf numFmtId="0" fontId="0" fillId="9" borderId="6" xfId="0" applyFill="1" applyBorder="1" applyAlignment="1">
      <alignment horizontal="left"/>
    </xf>
    <xf numFmtId="3" fontId="0" fillId="9" borderId="6" xfId="0" applyNumberFormat="1" applyFill="1" applyBorder="1"/>
    <xf numFmtId="0" fontId="12" fillId="9" borderId="6" xfId="0" applyFont="1" applyFill="1" applyBorder="1" applyAlignment="1"/>
    <xf numFmtId="3" fontId="12" fillId="9" borderId="6" xfId="0" applyNumberFormat="1" applyFont="1" applyFill="1" applyBorder="1" applyAlignment="1"/>
  </cellXfs>
  <cellStyles count="5">
    <cellStyle name="Comma" xfId="3" builtinId="3"/>
    <cellStyle name="Currency" xfId="1" builtinId="4"/>
    <cellStyle name="Normal" xfId="0" builtinId="0"/>
    <cellStyle name="Normal 2" xfId="2" xr:uid="{956AD3D9-F9E9-1446-BC34-0D686802592F}"/>
    <cellStyle name="Percent" xfId="4" builtinId="5"/>
  </cellStyles>
  <dxfs count="728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3" formatCode="#,##0"/>
    </dxf>
    <dxf>
      <fill>
        <patternFill>
          <fgColor indexed="64"/>
          <bgColor rgb="FF7030A0"/>
        </patternFill>
      </fill>
    </dxf>
    <dxf>
      <fill>
        <patternFill>
          <fgColor indexed="64"/>
          <bgColor rgb="FF7030A0"/>
        </patternFill>
      </fill>
    </dxf>
    <dxf>
      <fill>
        <patternFill>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dxf>
    <dxf>
      <fill>
        <patternFill>
          <f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dxf>
    <dxf>
      <font>
        <color theme="0"/>
      </font>
    </dxf>
    <dxf>
      <font>
        <color theme="0"/>
      </font>
    </dxf>
    <dxf>
      <font>
        <color theme="0"/>
      </font>
    </dxf>
    <dxf>
      <numFmt numFmtId="0" formatCode="General"/>
      <fill>
        <patternFill patternType="none">
          <fgColor indexed="64"/>
          <bgColor indexed="65"/>
        </patternFill>
      </fill>
    </dxf>
    <dxf>
      <font>
        <color theme="0"/>
      </font>
      <fill>
        <patternFill patternType="solid">
          <fgColor indexed="64"/>
          <bgColor rgb="FF7030A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numFmt numFmtId="28" formatCode="mm:ss"/>
    </dxf>
    <dxf>
      <font>
        <color theme="0"/>
      </font>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dxf>
    <dxf>
      <font>
        <color theme="0"/>
      </font>
    </dxf>
    <dxf>
      <font>
        <color theme="0"/>
      </font>
    </dxf>
    <dxf>
      <font>
        <color theme="0"/>
      </font>
    </dxf>
    <dxf>
      <numFmt numFmtId="0" formatCode="General"/>
      <fill>
        <patternFill patternType="none">
          <fgColor indexed="64"/>
          <bgColor indexed="65"/>
        </patternFill>
      </fill>
    </dxf>
    <dxf>
      <font>
        <color theme="0"/>
      </font>
      <fill>
        <patternFill patternType="solid">
          <fgColor indexed="64"/>
          <bgColor rgb="FF7030A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patternType="none">
          <fgColor indexed="64"/>
          <bgColor indexed="65"/>
        </patternFill>
      </fill>
      <alignment horizontal="general" vertical="bottom" textRotation="0" wrapText="0" indent="0" justifyLastLine="0" shrinkToFit="0" readingOrder="0"/>
    </dxf>
    <dxf>
      <font>
        <color theme="0"/>
      </font>
    </dxf>
    <dxf>
      <fill>
        <patternFill patternType="solid">
          <fgColor indexed="64"/>
          <bgColor theme="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ont>
        <color theme="0"/>
      </font>
    </dxf>
    <dxf>
      <font>
        <color theme="0"/>
      </font>
    </dxf>
    <dxf>
      <numFmt numFmtId="167" formatCode="[&lt;999950]0.0,&quot;K&quot;;[&lt;999950000]0.0,,&quot;M&quot;;0.0,,,&quot;B&quot;"/>
      <fill>
        <patternFill>
          <fgColor theme="0"/>
        </patternFill>
      </fill>
    </dxf>
    <dxf>
      <fill>
        <patternFill>
          <fgColor theme="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ont>
        <color theme="0"/>
      </font>
    </dxf>
    <dxf>
      <fill>
        <patternFill>
          <bgColor theme="0"/>
        </patternFill>
      </fill>
    </dxf>
    <dxf>
      <fill>
        <patternFill>
          <bgColor theme="0"/>
        </patternFill>
      </fill>
    </dxf>
    <dxf>
      <font>
        <color theme="0"/>
      </font>
    </dxf>
    <dxf>
      <font>
        <color theme="0"/>
      </font>
    </dxf>
    <dxf>
      <font>
        <color theme="0"/>
      </font>
      <numFmt numFmtId="167" formatCode="[&lt;999950]0.0,&quot;K&quot;;[&lt;999950000]0.0,,&quot;M&quot;;0.0,,,&quot;B&quot;"/>
      <fill>
        <patternFill>
          <fgColor rgb="FF7030A0"/>
        </patternFill>
      </fill>
    </dxf>
    <dxf>
      <fill>
        <patternFill>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numFmt numFmtId="28" formatCode="mm:ss"/>
    </dxf>
    <dxf>
      <font>
        <color theme="0"/>
      </font>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numFmt numFmtId="167" formatCode="[&lt;999950]0.0,&quot;K&quot;;[&lt;999950000]0.0,,&quot;M&quot;;0.0,,,&quot;B&quot;"/>
    </dxf>
    <dxf>
      <numFmt numFmtId="167" formatCode="[&lt;999950]0.0,&quot;K&quot;;[&lt;999950000]0.0,,&quot;M&quot;;0.0,,,&quot;B&quo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167" formatCode="[&lt;999950]0.0,&quot;K&quot;;[&lt;999950000]0.0,,&quot;M&quot;;0.0,,,&quot;B&quo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patternType="none">
          <bgColor auto="1"/>
        </patternFill>
      </fill>
    </dxf>
    <dxf>
      <fill>
        <patternFill patternType="none">
          <bgColor auto="1"/>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numFmt numFmtId="2" formatCode="0.00"/>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dxf>
    <dxf>
      <font>
        <color theme="0"/>
      </font>
    </dxf>
    <dxf>
      <font>
        <color theme="0"/>
      </font>
    </dxf>
    <dxf>
      <font>
        <color theme="0"/>
      </font>
    </dxf>
    <dxf>
      <numFmt numFmtId="0" formatCode="General"/>
      <fill>
        <patternFill patternType="none">
          <fgColor indexed="64"/>
          <bgColor indexed="65"/>
        </patternFill>
      </fill>
    </dxf>
    <dxf>
      <font>
        <color theme="0"/>
      </font>
      <fill>
        <patternFill patternType="solid">
          <fgColor indexed="64"/>
          <bgColor rgb="FF7030A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ont>
        <color theme="0"/>
      </font>
    </dxf>
    <dxf>
      <font>
        <color theme="0"/>
      </font>
    </dxf>
    <dxf>
      <font>
        <color theme="0"/>
      </font>
    </dxf>
    <dxf>
      <font>
        <color theme="0"/>
      </font>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ont>
        <color theme="0"/>
      </font>
      <numFmt numFmtId="0" formatCode="General"/>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numFmt numFmtId="167" formatCode="[&lt;999950]0.0,&quot;K&quot;;[&lt;999950000]0.0,,&quot;M&quot;;0.0,,,&quot;B&quot;"/>
    </dxf>
    <dxf>
      <fill>
        <patternFill patternType="solid">
          <bgColor rgb="FF7030A0"/>
        </patternFill>
      </fill>
    </dxf>
    <dxf>
      <font>
        <color theme="0"/>
      </font>
    </dxf>
    <dxf>
      <numFmt numFmtId="28" formatCode="mm:ss"/>
    </dxf>
    <dxf>
      <font>
        <color theme="0"/>
      </font>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ill>
        <patternFill>
          <fgColor rgb="FF7030A0"/>
        </patternFill>
      </fill>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ont>
        <color theme="0"/>
      </font>
      <fill>
        <patternFill patternType="solid">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fill>
        <patternFill>
          <fgColor indexed="64"/>
          <bgColor rgb="FF7030A0"/>
        </patternFill>
      </fill>
    </dxf>
    <dxf>
      <fill>
        <patternFill>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bgColor theme="1"/>
        </patternFill>
      </fill>
    </dxf>
    <dxf>
      <fill>
        <patternFill>
          <bgColor theme="1"/>
        </patternFill>
      </fill>
    </dxf>
    <dxf>
      <fill>
        <patternFill>
          <fgColor indexed="64"/>
          <bgColor rgb="FF7030A0"/>
        </patternFill>
      </fill>
    </dxf>
    <dxf>
      <fill>
        <patternFill>
          <fgColor indexed="64"/>
          <bgColor rgb="FF7030A0"/>
        </patternFill>
      </fill>
    </dxf>
    <dxf>
      <numFmt numFmtId="3" formatCode="#,##0"/>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rgb="FF7030A0"/>
        </patternFill>
      </fill>
    </dxf>
    <dxf>
      <numFmt numFmtId="3" formatCode="#,##0"/>
    </dxf>
    <dxf>
      <font>
        <color theme="0"/>
      </font>
    </dxf>
    <dxf>
      <fill>
        <patternFill patternType="solid">
          <bgColor rgb="FF002060"/>
        </patternFill>
      </fill>
    </dxf>
    <dxf>
      <fill>
        <patternFill>
          <bgColor theme="1"/>
        </patternFill>
      </fill>
    </dxf>
    <dxf>
      <numFmt numFmtId="167" formatCode="[&lt;999950]0.0,&quot;K&quot;;[&lt;999950000]0.0,,&quot;M&quot;;0.0,,,&quot;B&quot;"/>
    </dxf>
    <dxf>
      <font>
        <color theme="0"/>
      </font>
      <fill>
        <patternFill patternType="solid">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fill>
        <patternFill>
          <fgColor rgb="FF7030A0"/>
        </patternFill>
      </fill>
    </dxf>
    <dxf>
      <fill>
        <patternFill>
          <fgColor rgb="FF7030A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8"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charset val="178"/>
        <scheme val="none"/>
      </font>
      <fill>
        <patternFill patternType="solid">
          <fgColor indexed="64"/>
          <bgColor rgb="FF362F4B"/>
        </patternFill>
      </fill>
      <alignment horizontal="center" vertical="center" textRotation="0" wrapText="1" indent="0" justifyLastLine="0" shrinkToFit="0" readingOrder="0"/>
    </dxf>
    <dxf>
      <fill>
        <patternFill>
          <bgColor theme="4" tint="0.39994506668294322"/>
        </patternFill>
      </fill>
    </dxf>
    <dxf>
      <font>
        <b/>
        <i val="0"/>
        <sz val="9"/>
        <color theme="0"/>
        <name val="Calibri"/>
        <family val="2"/>
        <scheme val="minor"/>
      </font>
      <fill>
        <patternFill>
          <bgColor theme="4" tint="0.39994506668294322"/>
        </patternFill>
      </fill>
    </dxf>
  </dxfs>
  <tableStyles count="1" defaultTableStyle="TableStyleMedium2" defaultPivotStyle="PivotStyleLight16">
    <tableStyle name="Slicer Style 1" pivot="0" table="0" count="2" xr9:uid="{278868EB-594A-439A-92DF-8A64A4361446}">
      <tableStyleElement type="wholeTable" dxfId="7284"/>
      <tableStyleElement type="headerRow" dxfId="7283"/>
    </tableStyle>
  </tableStyles>
  <colors>
    <mruColors>
      <color rgb="FF6821E4"/>
      <color rgb="FFFF3399"/>
      <color rgb="FF4F2270"/>
      <color rgb="FFFED14E"/>
      <color rgb="FF00CC00"/>
      <color rgb="FFF1F2FE"/>
      <color rgb="FF1DC4FF"/>
      <color rgb="FF8D7EF3"/>
      <color rgb="FF4958CE"/>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marker>
          <c:symbol val="none"/>
        </c:marker>
      </c:pivotFmt>
      <c:pivotFmt>
        <c:idx val="20"/>
        <c:spPr>
          <a:solidFill>
            <a:schemeClr val="bg1">
              <a:lumMod val="95000"/>
            </a:schemeClr>
          </a:solidFill>
          <a:ln w="19050">
            <a:solidFill>
              <a:schemeClr val="lt1"/>
            </a:solidFill>
          </a:ln>
          <a:effectLst/>
        </c:spPr>
      </c:pivotFmt>
      <c:pivotFmt>
        <c:idx val="21"/>
        <c:spPr>
          <a:solidFill>
            <a:srgbClr val="00B050"/>
          </a:solidFill>
          <a:ln w="19050">
            <a:solidFill>
              <a:schemeClr val="lt1"/>
            </a:solidFill>
          </a:ln>
          <a:effectLst/>
        </c:spPr>
      </c:pivotFmt>
      <c:pivotFmt>
        <c:idx val="2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95000"/>
            </a:schemeClr>
          </a:solidFill>
          <a:ln w="19050">
            <a:solidFill>
              <a:schemeClr val="lt1"/>
            </a:solidFill>
          </a:ln>
          <a:effectLst/>
        </c:spPr>
      </c:pivotFmt>
      <c:pivotFmt>
        <c:idx val="24"/>
        <c:spPr>
          <a:solidFill>
            <a:srgbClr val="00B050"/>
          </a:solidFill>
          <a:ln w="19050">
            <a:solidFill>
              <a:schemeClr val="lt1"/>
            </a:solidFill>
          </a:ln>
          <a:effectLst/>
        </c:spPr>
      </c:pivotFmt>
      <c:pivotFmt>
        <c:idx val="2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w="19050">
            <a:solidFill>
              <a:schemeClr val="lt1"/>
            </a:solidFill>
          </a:ln>
          <a:effectLst/>
        </c:spPr>
        <c:dLbl>
          <c:idx val="0"/>
          <c:delete val="1"/>
          <c:extLst>
            <c:ext xmlns:c15="http://schemas.microsoft.com/office/drawing/2012/chart" uri="{CE6537A1-D6FC-4f65-9D91-7224C49458BB}"/>
          </c:extLst>
        </c:dLbl>
      </c:pivotFmt>
      <c:pivotFmt>
        <c:idx val="27"/>
        <c:spPr>
          <a:solidFill>
            <a:srgbClr val="00B050"/>
          </a:solidFill>
          <a:ln w="19050">
            <a:solidFill>
              <a:schemeClr val="lt1"/>
            </a:solidFill>
          </a:ln>
          <a:effectLst/>
        </c:spPr>
        <c:dLbl>
          <c:idx val="0"/>
          <c:layout>
            <c:manualLayout>
              <c:x val="0.12753623188405797"/>
              <c:y val="-0.16064216388789454"/>
            </c:manualLayout>
          </c:layout>
          <c:tx>
            <c:rich>
              <a:bodyPr wrap="square" lIns="38100" tIns="19050" rIns="38100" bIns="19050" anchor="ctr">
                <a:spAutoFit/>
              </a:bodyPr>
              <a:lstStyle/>
              <a:p>
                <a:pPr>
                  <a:defRPr/>
                </a:pPr>
                <a:fld id="{2BD672C5-4394-4FD3-B3E6-98A344A489E3}" type="PERCENTAGE">
                  <a:rPr lang="en-US"/>
                  <a:pPr>
                    <a:defRPr/>
                  </a:pPr>
                  <a:t>[PERCENTAGE]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3785507246376811"/>
                  <c:h val="0.4403201712167189"/>
                </c:manualLayout>
              </c15:layout>
              <c15:dlblFieldTable/>
              <c15:showDataLabelsRange val="0"/>
            </c:ext>
          </c:extLst>
        </c:dLbl>
      </c:pivotFmt>
    </c:pivotFmts>
    <c:plotArea>
      <c:layout/>
      <c:doughnutChart>
        <c:varyColors val="1"/>
        <c:ser>
          <c:idx val="0"/>
          <c:order val="0"/>
          <c:tx>
            <c:strRef>
              <c:f>Insights!$B$1</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3A56-4252-A45A-00CF2162DAC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3A56-4252-A45A-00CF2162DAC8}"/>
              </c:ext>
            </c:extLst>
          </c:dPt>
          <c:dLbls>
            <c:dLbl>
              <c:idx val="0"/>
              <c:delete val="1"/>
              <c:extLst>
                <c:ext xmlns:c15="http://schemas.microsoft.com/office/drawing/2012/chart" uri="{CE6537A1-D6FC-4f65-9D91-7224C49458BB}"/>
                <c:ext xmlns:c16="http://schemas.microsoft.com/office/drawing/2014/chart" uri="{C3380CC4-5D6E-409C-BE32-E72D297353CC}">
                  <c16:uniqueId val="{00000001-3A56-4252-A45A-00CF2162DAC8}"/>
                </c:ext>
              </c:extLst>
            </c:dLbl>
            <c:dLbl>
              <c:idx val="1"/>
              <c:layout>
                <c:manualLayout>
                  <c:x val="0.12753623188405797"/>
                  <c:y val="-0.16064216388789454"/>
                </c:manualLayout>
              </c:layout>
              <c:tx>
                <c:rich>
                  <a:bodyPr/>
                  <a:lstStyle/>
                  <a:p>
                    <a:fld id="{2BD672C5-4394-4FD3-B3E6-98A344A489E3}"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33785507246376811"/>
                      <c:h val="0.4403201712167189"/>
                    </c:manualLayout>
                  </c15:layout>
                  <c15:dlblFieldTable/>
                  <c15:showDataLabelsRange val="0"/>
                </c:ext>
                <c:ext xmlns:c16="http://schemas.microsoft.com/office/drawing/2014/chart" uri="{C3380CC4-5D6E-409C-BE32-E72D297353CC}">
                  <c16:uniqueId val="{00000003-3A56-4252-A45A-00CF2162DAC8}"/>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Insights!$A$2:$A$4</c:f>
              <c:strCache>
                <c:ptCount val="2"/>
                <c:pt idx="0">
                  <c:v>Not Paid</c:v>
                </c:pt>
                <c:pt idx="1">
                  <c:v>Paid</c:v>
                </c:pt>
              </c:strCache>
            </c:strRef>
          </c:cat>
          <c:val>
            <c:numRef>
              <c:f>Insights!$B$2:$B$4</c:f>
              <c:numCache>
                <c:formatCode>0.00%</c:formatCode>
                <c:ptCount val="2"/>
                <c:pt idx="0">
                  <c:v>0.44094488188976377</c:v>
                </c:pt>
                <c:pt idx="1">
                  <c:v>0.55905511811023623</c:v>
                </c:pt>
              </c:numCache>
            </c:numRef>
          </c:val>
          <c:extLst>
            <c:ext xmlns:c16="http://schemas.microsoft.com/office/drawing/2014/chart" uri="{C3380CC4-5D6E-409C-BE32-E72D297353CC}">
              <c16:uniqueId val="{00000004-3A56-4252-A45A-00CF2162DAC8}"/>
            </c:ext>
          </c:extLst>
        </c:ser>
        <c:dLbls>
          <c:showLegendKey val="0"/>
          <c:showVal val="1"/>
          <c:showCatName val="0"/>
          <c:showSerName val="0"/>
          <c:showPercent val="0"/>
          <c:showBubbleSize val="0"/>
          <c:showLeaderLines val="1"/>
        </c:dLbls>
        <c:firstSliceAng val="0"/>
        <c:holeSize val="8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Dashboard.xlsx]Insights!PivotTable17</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rgbClr val="00CC00"/>
          </a:solidFill>
          <a:ln>
            <a:noFill/>
          </a:ln>
          <a:effectLst/>
        </c:spPr>
      </c:pivotFmt>
      <c:pivotFmt>
        <c:idx val="3"/>
        <c:spPr>
          <a:solidFill>
            <a:srgbClr val="FED14E"/>
          </a:solidFill>
          <a:ln>
            <a:noFill/>
          </a:ln>
          <a:effectLst/>
        </c:spPr>
      </c:pivotFmt>
      <c:pivotFmt>
        <c:idx val="4"/>
        <c:spPr>
          <a:solidFill>
            <a:srgbClr val="FF3399"/>
          </a:solidFill>
          <a:ln>
            <a:noFill/>
          </a:ln>
          <a:effectLst/>
        </c:spPr>
      </c:pivotFmt>
      <c:pivotFmt>
        <c:idx val="5"/>
        <c:spPr>
          <a:solidFill>
            <a:srgbClr val="6821E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CC00"/>
          </a:solidFill>
          <a:ln>
            <a:noFill/>
          </a:ln>
          <a:effectLst/>
        </c:spPr>
      </c:pivotFmt>
      <c:pivotFmt>
        <c:idx val="8"/>
        <c:spPr>
          <a:solidFill>
            <a:srgbClr val="FED14E"/>
          </a:solidFill>
          <a:ln>
            <a:noFill/>
          </a:ln>
          <a:effectLst/>
        </c:spPr>
      </c:pivotFmt>
      <c:pivotFmt>
        <c:idx val="9"/>
        <c:spPr>
          <a:solidFill>
            <a:srgbClr val="FF3399"/>
          </a:solidFill>
          <a:ln>
            <a:noFill/>
          </a:ln>
          <a:effectLst/>
        </c:spPr>
      </c:pivotFmt>
      <c:pivotFmt>
        <c:idx val="10"/>
        <c:spPr>
          <a:solidFill>
            <a:srgbClr val="6821E4"/>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CC00"/>
          </a:solidFill>
          <a:ln>
            <a:noFill/>
          </a:ln>
          <a:effectLst/>
        </c:spPr>
      </c:pivotFmt>
      <c:pivotFmt>
        <c:idx val="14"/>
        <c:spPr>
          <a:solidFill>
            <a:srgbClr val="FED14E"/>
          </a:solidFill>
          <a:ln>
            <a:noFill/>
          </a:ln>
          <a:effectLst/>
        </c:spPr>
      </c:pivotFmt>
      <c:pivotFmt>
        <c:idx val="15"/>
        <c:spPr>
          <a:solidFill>
            <a:srgbClr val="FF3399"/>
          </a:solidFill>
          <a:ln>
            <a:noFill/>
          </a:ln>
          <a:effectLst/>
        </c:spPr>
      </c:pivotFmt>
      <c:pivotFmt>
        <c:idx val="16"/>
        <c:spPr>
          <a:solidFill>
            <a:srgbClr val="6821E4"/>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8"/>
        <c:spPr>
          <a:noFill/>
          <a:ln>
            <a:noFill/>
          </a:ln>
          <a:effectLst/>
        </c:spPr>
        <c:dLbl>
          <c:idx val="0"/>
          <c:layout>
            <c:manualLayout>
              <c:x val="-0.67212896063280114"/>
              <c:y val="-1.843936053361946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6607659186592064"/>
                  <c:h val="0.14724119230961891"/>
                </c:manualLayout>
              </c15:layout>
            </c:ext>
          </c:extLst>
        </c:dLbl>
      </c:pivotFmt>
      <c:pivotFmt>
        <c:idx val="19"/>
        <c:spPr>
          <a:noFill/>
          <a:ln>
            <a:noFill/>
          </a:ln>
          <a:effectLst/>
        </c:spPr>
        <c:dLbl>
          <c:idx val="0"/>
          <c:layout>
            <c:manualLayout>
              <c:x val="-0.40609048345234711"/>
              <c:y val="-4.6099308800757334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0"/>
        <c:spPr>
          <a:noFill/>
          <a:ln>
            <a:noFill/>
          </a:ln>
          <a:effectLst/>
        </c:spPr>
        <c:dLbl>
          <c:idx val="0"/>
          <c:layout>
            <c:manualLayout>
              <c:x val="-0.75725040659043463"/>
              <c:y val="-3.687944704060587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1"/>
        <c:spPr>
          <a:noFill/>
          <a:ln>
            <a:noFill/>
          </a:ln>
          <a:effectLst/>
        </c:spPr>
        <c:dLbl>
          <c:idx val="0"/>
          <c:layout>
            <c:manualLayout>
              <c:x val="-0.35820804419542379"/>
              <c:y val="-1.864309673417351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Insights!$CD$8</c:f>
              <c:strCache>
                <c:ptCount val="1"/>
                <c:pt idx="0">
                  <c:v>Sum of Paid Fees</c:v>
                </c:pt>
              </c:strCache>
            </c:strRef>
          </c:tx>
          <c:spPr>
            <a:solidFill>
              <a:schemeClr val="accent1"/>
            </a:solidFill>
            <a:ln>
              <a:noFill/>
            </a:ln>
            <a:effectLst/>
          </c:spPr>
          <c:invertIfNegative val="0"/>
          <c:dPt>
            <c:idx val="0"/>
            <c:invertIfNegative val="0"/>
            <c:bubble3D val="0"/>
            <c:spPr>
              <a:solidFill>
                <a:srgbClr val="00CC00"/>
              </a:solidFill>
              <a:ln>
                <a:noFill/>
              </a:ln>
              <a:effectLst/>
            </c:spPr>
            <c:extLst>
              <c:ext xmlns:c16="http://schemas.microsoft.com/office/drawing/2014/chart" uri="{C3380CC4-5D6E-409C-BE32-E72D297353CC}">
                <c16:uniqueId val="{00000001-3290-493F-8FF7-46C3C693A967}"/>
              </c:ext>
            </c:extLst>
          </c:dPt>
          <c:dPt>
            <c:idx val="1"/>
            <c:invertIfNegative val="0"/>
            <c:bubble3D val="0"/>
            <c:spPr>
              <a:solidFill>
                <a:srgbClr val="FED14E"/>
              </a:solidFill>
              <a:ln>
                <a:noFill/>
              </a:ln>
              <a:effectLst/>
            </c:spPr>
            <c:extLst>
              <c:ext xmlns:c16="http://schemas.microsoft.com/office/drawing/2014/chart" uri="{C3380CC4-5D6E-409C-BE32-E72D297353CC}">
                <c16:uniqueId val="{00000003-3290-493F-8FF7-46C3C693A967}"/>
              </c:ext>
            </c:extLst>
          </c:dPt>
          <c:dPt>
            <c:idx val="2"/>
            <c:invertIfNegative val="0"/>
            <c:bubble3D val="0"/>
            <c:spPr>
              <a:solidFill>
                <a:srgbClr val="FF3399"/>
              </a:solidFill>
              <a:ln>
                <a:noFill/>
              </a:ln>
              <a:effectLst/>
            </c:spPr>
            <c:extLst>
              <c:ext xmlns:c16="http://schemas.microsoft.com/office/drawing/2014/chart" uri="{C3380CC4-5D6E-409C-BE32-E72D297353CC}">
                <c16:uniqueId val="{00000005-3290-493F-8FF7-46C3C693A967}"/>
              </c:ext>
            </c:extLst>
          </c:dPt>
          <c:dPt>
            <c:idx val="3"/>
            <c:invertIfNegative val="0"/>
            <c:bubble3D val="0"/>
            <c:spPr>
              <a:solidFill>
                <a:srgbClr val="6821E4"/>
              </a:solidFill>
              <a:ln>
                <a:noFill/>
              </a:ln>
              <a:effectLst/>
            </c:spPr>
            <c:extLst>
              <c:ext xmlns:c16="http://schemas.microsoft.com/office/drawing/2014/chart" uri="{C3380CC4-5D6E-409C-BE32-E72D297353CC}">
                <c16:uniqueId val="{00000007-3290-493F-8FF7-46C3C693A96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Insights!$CC$9:$CC$13</c:f>
              <c:strCache>
                <c:ptCount val="4"/>
                <c:pt idx="0">
                  <c:v>Abdullah</c:v>
                </c:pt>
                <c:pt idx="1">
                  <c:v>Ahmed</c:v>
                </c:pt>
                <c:pt idx="2">
                  <c:v>Mohammed</c:v>
                </c:pt>
                <c:pt idx="3">
                  <c:v>Salah</c:v>
                </c:pt>
              </c:strCache>
            </c:strRef>
          </c:cat>
          <c:val>
            <c:numRef>
              <c:f>Insights!$CD$9:$CD$13</c:f>
              <c:numCache>
                <c:formatCode>[&lt;999950]0.0,"K";[&lt;999950000]0.0,,"M";0.0,,,"B"</c:formatCode>
                <c:ptCount val="4"/>
                <c:pt idx="0">
                  <c:v>210000000</c:v>
                </c:pt>
                <c:pt idx="1">
                  <c:v>296000000</c:v>
                </c:pt>
                <c:pt idx="2">
                  <c:v>357000000</c:v>
                </c:pt>
                <c:pt idx="3">
                  <c:v>384000000</c:v>
                </c:pt>
              </c:numCache>
            </c:numRef>
          </c:val>
          <c:extLst>
            <c:ext xmlns:c16="http://schemas.microsoft.com/office/drawing/2014/chart" uri="{C3380CC4-5D6E-409C-BE32-E72D297353CC}">
              <c16:uniqueId val="{00000008-3290-493F-8FF7-46C3C693A967}"/>
            </c:ext>
          </c:extLst>
        </c:ser>
        <c:ser>
          <c:idx val="1"/>
          <c:order val="1"/>
          <c:tx>
            <c:strRef>
              <c:f>Insights!$CE$8</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D-3290-493F-8FF7-46C3C693A967}"/>
              </c:ext>
            </c:extLst>
          </c:dPt>
          <c:dPt>
            <c:idx val="1"/>
            <c:invertIfNegative val="0"/>
            <c:bubble3D val="0"/>
            <c:spPr>
              <a:noFill/>
              <a:ln>
                <a:noFill/>
              </a:ln>
              <a:effectLst/>
            </c:spPr>
            <c:extLst>
              <c:ext xmlns:c16="http://schemas.microsoft.com/office/drawing/2014/chart" uri="{C3380CC4-5D6E-409C-BE32-E72D297353CC}">
                <c16:uniqueId val="{0000000B-3290-493F-8FF7-46C3C693A967}"/>
              </c:ext>
            </c:extLst>
          </c:dPt>
          <c:dPt>
            <c:idx val="2"/>
            <c:invertIfNegative val="0"/>
            <c:bubble3D val="0"/>
            <c:spPr>
              <a:noFill/>
              <a:ln>
                <a:noFill/>
              </a:ln>
              <a:effectLst/>
            </c:spPr>
            <c:extLst>
              <c:ext xmlns:c16="http://schemas.microsoft.com/office/drawing/2014/chart" uri="{C3380CC4-5D6E-409C-BE32-E72D297353CC}">
                <c16:uniqueId val="{0000000A-3290-493F-8FF7-46C3C693A967}"/>
              </c:ext>
            </c:extLst>
          </c:dPt>
          <c:dPt>
            <c:idx val="3"/>
            <c:invertIfNegative val="0"/>
            <c:bubble3D val="0"/>
            <c:spPr>
              <a:noFill/>
              <a:ln>
                <a:noFill/>
              </a:ln>
              <a:effectLst/>
            </c:spPr>
            <c:extLst>
              <c:ext xmlns:c16="http://schemas.microsoft.com/office/drawing/2014/chart" uri="{C3380CC4-5D6E-409C-BE32-E72D297353CC}">
                <c16:uniqueId val="{0000000C-3290-493F-8FF7-46C3C693A967}"/>
              </c:ext>
            </c:extLst>
          </c:dPt>
          <c:dLbls>
            <c:dLbl>
              <c:idx val="0"/>
              <c:layout>
                <c:manualLayout>
                  <c:x val="-0.35820804419542379"/>
                  <c:y val="-1.8643096734173518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3290-493F-8FF7-46C3C693A967}"/>
                </c:ext>
              </c:extLst>
            </c:dLbl>
            <c:dLbl>
              <c:idx val="1"/>
              <c:layout>
                <c:manualLayout>
                  <c:x val="-0.40609048345234711"/>
                  <c:y val="-4.6099308800757334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3290-493F-8FF7-46C3C693A967}"/>
                </c:ext>
              </c:extLst>
            </c:dLbl>
            <c:dLbl>
              <c:idx val="2"/>
              <c:layout>
                <c:manualLayout>
                  <c:x val="-0.67212896063280114"/>
                  <c:y val="-1.843936053361946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6607659186592064"/>
                      <c:h val="0.14724119230961891"/>
                    </c:manualLayout>
                  </c15:layout>
                </c:ext>
                <c:ext xmlns:c16="http://schemas.microsoft.com/office/drawing/2014/chart" uri="{C3380CC4-5D6E-409C-BE32-E72D297353CC}">
                  <c16:uniqueId val="{0000000A-3290-493F-8FF7-46C3C693A967}"/>
                </c:ext>
              </c:extLst>
            </c:dLbl>
            <c:dLbl>
              <c:idx val="3"/>
              <c:layout>
                <c:manualLayout>
                  <c:x val="-0.75725040659043463"/>
                  <c:y val="-3.6879447040605876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3290-493F-8FF7-46C3C693A96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Insights!$CC$9:$CC$13</c:f>
              <c:strCache>
                <c:ptCount val="4"/>
                <c:pt idx="0">
                  <c:v>Abdullah</c:v>
                </c:pt>
                <c:pt idx="1">
                  <c:v>Ahmed</c:v>
                </c:pt>
                <c:pt idx="2">
                  <c:v>Mohammed</c:v>
                </c:pt>
                <c:pt idx="3">
                  <c:v>Salah</c:v>
                </c:pt>
              </c:strCache>
            </c:strRef>
          </c:cat>
          <c:val>
            <c:numRef>
              <c:f>Insights!$CE$9:$CE$13</c:f>
              <c:numCache>
                <c:formatCode>[&lt;999950]0.0,"K";[&lt;999950000]0.0,,"M";0.0,,,"B"</c:formatCode>
                <c:ptCount val="4"/>
                <c:pt idx="0">
                  <c:v>210000000</c:v>
                </c:pt>
                <c:pt idx="1">
                  <c:v>296000000</c:v>
                </c:pt>
                <c:pt idx="2">
                  <c:v>357000000</c:v>
                </c:pt>
                <c:pt idx="3">
                  <c:v>384000000</c:v>
                </c:pt>
              </c:numCache>
            </c:numRef>
          </c:val>
          <c:extLst>
            <c:ext xmlns:c16="http://schemas.microsoft.com/office/drawing/2014/chart" uri="{C3380CC4-5D6E-409C-BE32-E72D297353CC}">
              <c16:uniqueId val="{00000009-3290-493F-8FF7-46C3C693A967}"/>
            </c:ext>
          </c:extLst>
        </c:ser>
        <c:dLbls>
          <c:showLegendKey val="0"/>
          <c:showVal val="0"/>
          <c:showCatName val="0"/>
          <c:showSerName val="0"/>
          <c:showPercent val="0"/>
          <c:showBubbleSize val="0"/>
        </c:dLbls>
        <c:gapWidth val="182"/>
        <c:overlap val="-18"/>
        <c:axId val="695664528"/>
        <c:axId val="695661648"/>
      </c:barChart>
      <c:catAx>
        <c:axId val="695664528"/>
        <c:scaling>
          <c:orientation val="minMax"/>
        </c:scaling>
        <c:delete val="1"/>
        <c:axPos val="l"/>
        <c:numFmt formatCode="General" sourceLinked="1"/>
        <c:majorTickMark val="none"/>
        <c:minorTickMark val="none"/>
        <c:tickLblPos val="nextTo"/>
        <c:crossAx val="695661648"/>
        <c:crosses val="autoZero"/>
        <c:auto val="1"/>
        <c:lblAlgn val="ctr"/>
        <c:lblOffset val="100"/>
        <c:noMultiLvlLbl val="0"/>
      </c:catAx>
      <c:valAx>
        <c:axId val="695661648"/>
        <c:scaling>
          <c:orientation val="minMax"/>
        </c:scaling>
        <c:delete val="1"/>
        <c:axPos val="b"/>
        <c:numFmt formatCode="[&lt;999950]0.0,&quot;K&quot;;[&lt;999950000]0.0,,&quot;M&quot;;0.0,,,&quot;B&quot;" sourceLinked="1"/>
        <c:majorTickMark val="none"/>
        <c:minorTickMark val="none"/>
        <c:tickLblPos val="nextTo"/>
        <c:crossAx val="69566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Dashboard.xlsx]Insights!PivotTable18</c:name>
    <c:fmtId val="44"/>
  </c:pivotSource>
  <c:chart>
    <c:autoTitleDeleted val="1"/>
    <c:pivotFmts>
      <c:pivotFmt>
        <c:idx val="0"/>
        <c:spPr>
          <a:solidFill>
            <a:srgbClr val="6821E4"/>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Insights!$CL$8</c:f>
              <c:strCache>
                <c:ptCount val="1"/>
                <c:pt idx="0">
                  <c:v>Total</c:v>
                </c:pt>
              </c:strCache>
            </c:strRef>
          </c:tx>
          <c:spPr>
            <a:solidFill>
              <a:srgbClr val="6821E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Insights!$CK$9:$CK$24</c:f>
              <c:strCache>
                <c:ptCount val="15"/>
                <c:pt idx="0">
                  <c:v>Ahmed</c:v>
                </c:pt>
                <c:pt idx="1">
                  <c:v>Dary</c:v>
                </c:pt>
                <c:pt idx="2">
                  <c:v>Dina</c:v>
                </c:pt>
                <c:pt idx="3">
                  <c:v>Habib</c:v>
                </c:pt>
                <c:pt idx="4">
                  <c:v>Hany</c:v>
                </c:pt>
                <c:pt idx="5">
                  <c:v>Hisham</c:v>
                </c:pt>
                <c:pt idx="6">
                  <c:v>John</c:v>
                </c:pt>
                <c:pt idx="7">
                  <c:v>Jood</c:v>
                </c:pt>
                <c:pt idx="8">
                  <c:v>Kenza</c:v>
                </c:pt>
                <c:pt idx="9">
                  <c:v>Khalil</c:v>
                </c:pt>
                <c:pt idx="10">
                  <c:v>Kisho</c:v>
                </c:pt>
                <c:pt idx="11">
                  <c:v>Mohmed</c:v>
                </c:pt>
                <c:pt idx="12">
                  <c:v>Reham</c:v>
                </c:pt>
                <c:pt idx="13">
                  <c:v>Rony</c:v>
                </c:pt>
                <c:pt idx="14">
                  <c:v>Sahar</c:v>
                </c:pt>
              </c:strCache>
            </c:strRef>
          </c:cat>
          <c:val>
            <c:numRef>
              <c:f>Insights!$CL$9:$CL$24</c:f>
              <c:numCache>
                <c:formatCode>[&lt;999950]0.0,"K";[&lt;999950000]0.0,,"M";0.0,,,"B"</c:formatCode>
                <c:ptCount val="15"/>
                <c:pt idx="0">
                  <c:v>59000000</c:v>
                </c:pt>
                <c:pt idx="1">
                  <c:v>81000000</c:v>
                </c:pt>
                <c:pt idx="2">
                  <c:v>66000000</c:v>
                </c:pt>
                <c:pt idx="3">
                  <c:v>38000000</c:v>
                </c:pt>
                <c:pt idx="4">
                  <c:v>117000000</c:v>
                </c:pt>
                <c:pt idx="5">
                  <c:v>134000000</c:v>
                </c:pt>
                <c:pt idx="6">
                  <c:v>100000000</c:v>
                </c:pt>
                <c:pt idx="7">
                  <c:v>15000000</c:v>
                </c:pt>
                <c:pt idx="8">
                  <c:v>76000000</c:v>
                </c:pt>
                <c:pt idx="9">
                  <c:v>179000000</c:v>
                </c:pt>
                <c:pt idx="10">
                  <c:v>50000000</c:v>
                </c:pt>
                <c:pt idx="11">
                  <c:v>119000000</c:v>
                </c:pt>
                <c:pt idx="12">
                  <c:v>76000000</c:v>
                </c:pt>
                <c:pt idx="13">
                  <c:v>74000000</c:v>
                </c:pt>
                <c:pt idx="14">
                  <c:v>63000000</c:v>
                </c:pt>
              </c:numCache>
            </c:numRef>
          </c:val>
          <c:extLst>
            <c:ext xmlns:c16="http://schemas.microsoft.com/office/drawing/2014/chart" uri="{C3380CC4-5D6E-409C-BE32-E72D297353CC}">
              <c16:uniqueId val="{00000000-551F-4AF9-A414-C5DCE739C2B3}"/>
            </c:ext>
          </c:extLst>
        </c:ser>
        <c:dLbls>
          <c:showLegendKey val="0"/>
          <c:showVal val="0"/>
          <c:showCatName val="0"/>
          <c:showSerName val="0"/>
          <c:showPercent val="0"/>
          <c:showBubbleSize val="0"/>
        </c:dLbls>
        <c:gapWidth val="72"/>
        <c:overlap val="-27"/>
        <c:axId val="754181032"/>
        <c:axId val="754182832"/>
      </c:barChart>
      <c:catAx>
        <c:axId val="75418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82832"/>
        <c:crosses val="autoZero"/>
        <c:auto val="1"/>
        <c:lblAlgn val="ctr"/>
        <c:lblOffset val="100"/>
        <c:noMultiLvlLbl val="0"/>
      </c:catAx>
      <c:valAx>
        <c:axId val="754182832"/>
        <c:scaling>
          <c:orientation val="minMax"/>
        </c:scaling>
        <c:delete val="1"/>
        <c:axPos val="l"/>
        <c:numFmt formatCode="[&lt;999950]0.0,&quot;K&quot;;[&lt;999950000]0.0,,&quot;M&quot;;0.0,,,&quot;B&quot;" sourceLinked="1"/>
        <c:majorTickMark val="none"/>
        <c:minorTickMark val="none"/>
        <c:tickLblPos val="nextTo"/>
        <c:crossAx val="75418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Insights!$CU$8</c:f>
              <c:strCache>
                <c:ptCount val="1"/>
                <c:pt idx="0">
                  <c:v>Youtube Channel</c:v>
                </c:pt>
              </c:strCache>
            </c:strRef>
          </c:tx>
          <c:dPt>
            <c:idx val="0"/>
            <c:bubble3D val="0"/>
            <c:spPr>
              <a:solidFill>
                <a:srgbClr val="00CC00"/>
              </a:solidFill>
              <a:ln w="19050">
                <a:solidFill>
                  <a:schemeClr val="lt1"/>
                </a:solidFill>
              </a:ln>
              <a:effectLst/>
            </c:spPr>
            <c:extLst>
              <c:ext xmlns:c16="http://schemas.microsoft.com/office/drawing/2014/chart" uri="{C3380CC4-5D6E-409C-BE32-E72D297353CC}">
                <c16:uniqueId val="{00000001-8B8D-46CC-88A0-A3341ABA5F7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8B8D-46CC-88A0-A3341ABA5F75}"/>
              </c:ext>
            </c:extLst>
          </c:dPt>
          <c:cat>
            <c:strRef>
              <c:f>Insights!$CT$9:$CT$10</c:f>
              <c:strCache>
                <c:ptCount val="2"/>
                <c:pt idx="0">
                  <c:v>Actula</c:v>
                </c:pt>
                <c:pt idx="1">
                  <c:v>Difference to reach highest amount</c:v>
                </c:pt>
              </c:strCache>
            </c:strRef>
          </c:cat>
          <c:val>
            <c:numRef>
              <c:f>Insights!$CU$9:$CU$10</c:f>
              <c:numCache>
                <c:formatCode>[&lt;999950]0.0,"K";[&lt;999950000]0.0,,"M";0.0,,,"B"</c:formatCode>
                <c:ptCount val="2"/>
                <c:pt idx="0">
                  <c:v>83000000</c:v>
                </c:pt>
                <c:pt idx="1">
                  <c:v>1318000000</c:v>
                </c:pt>
              </c:numCache>
            </c:numRef>
          </c:val>
          <c:extLst>
            <c:ext xmlns:c16="http://schemas.microsoft.com/office/drawing/2014/chart" uri="{C3380CC4-5D6E-409C-BE32-E72D297353CC}">
              <c16:uniqueId val="{00000004-8B8D-46CC-88A0-A3341ABA5F75}"/>
            </c:ext>
          </c:extLst>
        </c:ser>
        <c:ser>
          <c:idx val="1"/>
          <c:order val="1"/>
          <c:tx>
            <c:strRef>
              <c:f>Insights!$CV$8</c:f>
              <c:strCache>
                <c:ptCount val="1"/>
                <c:pt idx="0">
                  <c:v>Google Ad</c:v>
                </c:pt>
              </c:strCache>
            </c:strRef>
          </c:tx>
          <c:dPt>
            <c:idx val="0"/>
            <c:bubble3D val="0"/>
            <c:spPr>
              <a:solidFill>
                <a:srgbClr val="FF3399"/>
              </a:solidFill>
              <a:ln w="19050">
                <a:solidFill>
                  <a:schemeClr val="lt1"/>
                </a:solidFill>
              </a:ln>
              <a:effectLst/>
            </c:spPr>
            <c:extLst>
              <c:ext xmlns:c16="http://schemas.microsoft.com/office/drawing/2014/chart" uri="{C3380CC4-5D6E-409C-BE32-E72D297353CC}">
                <c16:uniqueId val="{00000006-8B8D-46CC-88A0-A3341ABA5F7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8B8D-46CC-88A0-A3341ABA5F75}"/>
              </c:ext>
            </c:extLst>
          </c:dPt>
          <c:cat>
            <c:strRef>
              <c:f>Insights!$CT$9:$CT$10</c:f>
              <c:strCache>
                <c:ptCount val="2"/>
                <c:pt idx="0">
                  <c:v>Actula</c:v>
                </c:pt>
                <c:pt idx="1">
                  <c:v>Difference to reach highest amount</c:v>
                </c:pt>
              </c:strCache>
            </c:strRef>
          </c:cat>
          <c:val>
            <c:numRef>
              <c:f>Insights!$CV$9:$CV$10</c:f>
              <c:numCache>
                <c:formatCode>[&lt;999950]0.0,"K";[&lt;999950000]0.0,,"M";0.0,,,"B"</c:formatCode>
                <c:ptCount val="2"/>
                <c:pt idx="0">
                  <c:v>87000000</c:v>
                </c:pt>
                <c:pt idx="1">
                  <c:v>1314000000</c:v>
                </c:pt>
              </c:numCache>
            </c:numRef>
          </c:val>
          <c:extLst>
            <c:ext xmlns:c16="http://schemas.microsoft.com/office/drawing/2014/chart" uri="{C3380CC4-5D6E-409C-BE32-E72D297353CC}">
              <c16:uniqueId val="{00000009-8B8D-46CC-88A0-A3341ABA5F75}"/>
            </c:ext>
          </c:extLst>
        </c:ser>
        <c:ser>
          <c:idx val="2"/>
          <c:order val="2"/>
          <c:tx>
            <c:strRef>
              <c:f>Insights!$CW$8</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8B8D-46CC-88A0-A3341ABA5F7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8B8D-46CC-88A0-A3341ABA5F75}"/>
              </c:ext>
            </c:extLst>
          </c:dPt>
          <c:cat>
            <c:strRef>
              <c:f>Insights!$CT$9:$CT$10</c:f>
              <c:strCache>
                <c:ptCount val="2"/>
                <c:pt idx="0">
                  <c:v>Actula</c:v>
                </c:pt>
                <c:pt idx="1">
                  <c:v>Difference to reach highest amount</c:v>
                </c:pt>
              </c:strCache>
            </c:strRef>
          </c:cat>
          <c:val>
            <c:numRef>
              <c:f>Insights!$CW$9:$CW$10</c:f>
              <c:numCache>
                <c:formatCode>[&lt;999950]0.0,"K";[&lt;999950000]0.0,,"M";0.0,,,"B"</c:formatCode>
                <c:ptCount val="2"/>
                <c:pt idx="0">
                  <c:v>151000000</c:v>
                </c:pt>
                <c:pt idx="1">
                  <c:v>1250000000</c:v>
                </c:pt>
              </c:numCache>
            </c:numRef>
          </c:val>
          <c:extLst>
            <c:ext xmlns:c16="http://schemas.microsoft.com/office/drawing/2014/chart" uri="{C3380CC4-5D6E-409C-BE32-E72D297353CC}">
              <c16:uniqueId val="{0000000E-8B8D-46CC-88A0-A3341ABA5F75}"/>
            </c:ext>
          </c:extLst>
        </c:ser>
        <c:ser>
          <c:idx val="3"/>
          <c:order val="3"/>
          <c:tx>
            <c:strRef>
              <c:f>Insights!$CX$8</c:f>
              <c:strCache>
                <c:ptCount val="1"/>
                <c:pt idx="0">
                  <c:v>Company Website</c:v>
                </c:pt>
              </c:strCache>
            </c:strRef>
          </c:tx>
          <c:spPr>
            <a:solidFill>
              <a:srgbClr val="1DC4FF"/>
            </a:solidFill>
          </c:spPr>
          <c:dPt>
            <c:idx val="0"/>
            <c:bubble3D val="0"/>
            <c:spPr>
              <a:solidFill>
                <a:srgbClr val="1DC4FF"/>
              </a:solidFill>
              <a:ln w="19050">
                <a:solidFill>
                  <a:schemeClr val="lt1"/>
                </a:solidFill>
              </a:ln>
              <a:effectLst/>
            </c:spPr>
            <c:extLst>
              <c:ext xmlns:c16="http://schemas.microsoft.com/office/drawing/2014/chart" uri="{C3380CC4-5D6E-409C-BE32-E72D297353CC}">
                <c16:uniqueId val="{00000010-8B8D-46CC-88A0-A3341ABA5F7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8B8D-46CC-88A0-A3341ABA5F75}"/>
              </c:ext>
            </c:extLst>
          </c:dPt>
          <c:cat>
            <c:strRef>
              <c:f>Insights!$CT$9:$CT$10</c:f>
              <c:strCache>
                <c:ptCount val="2"/>
                <c:pt idx="0">
                  <c:v>Actula</c:v>
                </c:pt>
                <c:pt idx="1">
                  <c:v>Difference to reach highest amount</c:v>
                </c:pt>
              </c:strCache>
            </c:strRef>
          </c:cat>
          <c:val>
            <c:numRef>
              <c:f>Insights!$CX$9:$CX$10</c:f>
              <c:numCache>
                <c:formatCode>[&lt;999950]0.0,"K";[&lt;999950000]0.0,,"M";0.0,,,"B"</c:formatCode>
                <c:ptCount val="2"/>
                <c:pt idx="0">
                  <c:v>172000000</c:v>
                </c:pt>
                <c:pt idx="1">
                  <c:v>1229000000</c:v>
                </c:pt>
              </c:numCache>
            </c:numRef>
          </c:val>
          <c:extLst>
            <c:ext xmlns:c16="http://schemas.microsoft.com/office/drawing/2014/chart" uri="{C3380CC4-5D6E-409C-BE32-E72D297353CC}">
              <c16:uniqueId val="{00000013-8B8D-46CC-88A0-A3341ABA5F75}"/>
            </c:ext>
          </c:extLst>
        </c:ser>
        <c:ser>
          <c:idx val="4"/>
          <c:order val="4"/>
          <c:tx>
            <c:strRef>
              <c:f>Insights!$CY$8</c:f>
              <c:strCache>
                <c:ptCount val="1"/>
                <c:pt idx="0">
                  <c:v>Facebook Page</c:v>
                </c:pt>
              </c:strCache>
            </c:strRef>
          </c:tx>
          <c:spPr>
            <a:solidFill>
              <a:srgbClr val="6821E4"/>
            </a:solidFill>
          </c:spPr>
          <c:dPt>
            <c:idx val="0"/>
            <c:bubble3D val="0"/>
            <c:spPr>
              <a:solidFill>
                <a:srgbClr val="6821E4"/>
              </a:solidFill>
              <a:ln w="19050">
                <a:solidFill>
                  <a:schemeClr val="lt1"/>
                </a:solidFill>
              </a:ln>
              <a:effectLst/>
            </c:spPr>
            <c:extLst>
              <c:ext xmlns:c16="http://schemas.microsoft.com/office/drawing/2014/chart" uri="{C3380CC4-5D6E-409C-BE32-E72D297353CC}">
                <c16:uniqueId val="{00000015-8B8D-46CC-88A0-A3341ABA5F7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8B8D-46CC-88A0-A3341ABA5F75}"/>
              </c:ext>
            </c:extLst>
          </c:dPt>
          <c:cat>
            <c:strRef>
              <c:f>Insights!$CT$9:$CT$10</c:f>
              <c:strCache>
                <c:ptCount val="2"/>
                <c:pt idx="0">
                  <c:v>Actula</c:v>
                </c:pt>
                <c:pt idx="1">
                  <c:v>Difference to reach highest amount</c:v>
                </c:pt>
              </c:strCache>
            </c:strRef>
          </c:cat>
          <c:val>
            <c:numRef>
              <c:f>Insights!$CY$9:$CY$10</c:f>
              <c:numCache>
                <c:formatCode>[&lt;999950]0.0,"K";[&lt;999950000]0.0,,"M";0.0,,,"B"</c:formatCode>
                <c:ptCount val="2"/>
                <c:pt idx="0">
                  <c:v>353000000</c:v>
                </c:pt>
                <c:pt idx="1">
                  <c:v>1048000000</c:v>
                </c:pt>
              </c:numCache>
            </c:numRef>
          </c:val>
          <c:extLst>
            <c:ext xmlns:c16="http://schemas.microsoft.com/office/drawing/2014/chart" uri="{C3380CC4-5D6E-409C-BE32-E72D297353CC}">
              <c16:uniqueId val="{00000018-8B8D-46CC-88A0-A3341ABA5F75}"/>
            </c:ext>
          </c:extLst>
        </c:ser>
        <c:ser>
          <c:idx val="5"/>
          <c:order val="5"/>
          <c:tx>
            <c:strRef>
              <c:f>Insights!$CZ$8</c:f>
              <c:strCache>
                <c:ptCount val="1"/>
                <c:pt idx="0">
                  <c:v>Television Ad</c:v>
                </c:pt>
              </c:strCache>
            </c:strRef>
          </c:tx>
          <c:spPr>
            <a:solidFill>
              <a:srgbClr val="8D7EF3"/>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8B8D-46CC-88A0-A3341ABA5F7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8B8D-46CC-88A0-A3341ABA5F75}"/>
              </c:ext>
            </c:extLst>
          </c:dPt>
          <c:cat>
            <c:strRef>
              <c:f>Insights!$CT$9:$CT$10</c:f>
              <c:strCache>
                <c:ptCount val="2"/>
                <c:pt idx="0">
                  <c:v>Actula</c:v>
                </c:pt>
                <c:pt idx="1">
                  <c:v>Difference to reach highest amount</c:v>
                </c:pt>
              </c:strCache>
            </c:strRef>
          </c:cat>
          <c:val>
            <c:numRef>
              <c:f>Insights!$CZ$9:$CZ$10</c:f>
              <c:numCache>
                <c:formatCode>[&lt;999950]0.0,"K";[&lt;999950000]0.0,,"M";0.0,,,"B"</c:formatCode>
                <c:ptCount val="2"/>
                <c:pt idx="0">
                  <c:v>401000000</c:v>
                </c:pt>
                <c:pt idx="1">
                  <c:v>1000000000</c:v>
                </c:pt>
              </c:numCache>
            </c:numRef>
          </c:val>
          <c:extLst>
            <c:ext xmlns:c16="http://schemas.microsoft.com/office/drawing/2014/chart" uri="{C3380CC4-5D6E-409C-BE32-E72D297353CC}">
              <c16:uniqueId val="{0000001D-8B8D-46CC-88A0-A3341ABA5F75}"/>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Dashboard.xlsx]Insights!calls1_Monthly</c:name>
    <c:fmtId val="8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FF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397929425488481"/>
          <c:w val="0.66920975503062119"/>
          <c:h val="0.67704943132108486"/>
        </c:manualLayout>
      </c:layout>
      <c:lineChart>
        <c:grouping val="standard"/>
        <c:varyColors val="0"/>
        <c:ser>
          <c:idx val="0"/>
          <c:order val="0"/>
          <c:tx>
            <c:strRef>
              <c:f>Insights!$DD$8</c:f>
              <c:strCache>
                <c:ptCount val="1"/>
                <c:pt idx="0">
                  <c:v>Count of Month</c:v>
                </c:pt>
              </c:strCache>
            </c:strRef>
          </c:tx>
          <c:spPr>
            <a:ln w="28575" cap="rnd">
              <a:solidFill>
                <a:schemeClr val="accent1"/>
              </a:solidFill>
              <a:round/>
            </a:ln>
            <a:effectLst/>
          </c:spPr>
          <c:marker>
            <c:symbol val="none"/>
          </c:marker>
          <c:cat>
            <c:strRef>
              <c:f>Insights!$DC$9:$DC$20</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Insights!$DD$9:$DD$20</c:f>
              <c:numCache>
                <c:formatCode>General</c:formatCode>
                <c:ptCount val="11"/>
                <c:pt idx="0">
                  <c:v>68</c:v>
                </c:pt>
                <c:pt idx="1">
                  <c:v>66</c:v>
                </c:pt>
                <c:pt idx="2">
                  <c:v>30</c:v>
                </c:pt>
                <c:pt idx="3">
                  <c:v>38</c:v>
                </c:pt>
                <c:pt idx="4">
                  <c:v>86</c:v>
                </c:pt>
                <c:pt idx="5">
                  <c:v>42</c:v>
                </c:pt>
                <c:pt idx="6">
                  <c:v>79</c:v>
                </c:pt>
                <c:pt idx="7">
                  <c:v>173</c:v>
                </c:pt>
                <c:pt idx="8">
                  <c:v>278</c:v>
                </c:pt>
                <c:pt idx="9">
                  <c:v>212</c:v>
                </c:pt>
                <c:pt idx="10">
                  <c:v>127</c:v>
                </c:pt>
              </c:numCache>
            </c:numRef>
          </c:val>
          <c:smooth val="1"/>
          <c:extLst>
            <c:ext xmlns:c16="http://schemas.microsoft.com/office/drawing/2014/chart" uri="{C3380CC4-5D6E-409C-BE32-E72D297353CC}">
              <c16:uniqueId val="{00000000-CE6A-48D9-AB4C-5CAB95AF98D1}"/>
            </c:ext>
          </c:extLst>
        </c:ser>
        <c:ser>
          <c:idx val="1"/>
          <c:order val="1"/>
          <c:tx>
            <c:strRef>
              <c:f>Insights!$DE$8</c:f>
              <c:strCache>
                <c:ptCount val="1"/>
                <c:pt idx="0">
                  <c:v>Count of Month2</c:v>
                </c:pt>
              </c:strCache>
            </c:strRef>
          </c:tx>
          <c:spPr>
            <a:ln w="19050" cap="rnd">
              <a:solidFill>
                <a:srgbClr val="FF3399"/>
              </a:solidFill>
              <a:round/>
            </a:ln>
            <a:effectLst/>
          </c:spPr>
          <c:marker>
            <c:symbol val="none"/>
          </c:marker>
          <c:cat>
            <c:strRef>
              <c:f>Insights!$DC$9:$DC$20</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Insights!$DE$9:$DE$20</c:f>
              <c:numCache>
                <c:formatCode>General</c:formatCode>
                <c:ptCount val="11"/>
                <c:pt idx="0">
                  <c:v>68</c:v>
                </c:pt>
                <c:pt idx="1">
                  <c:v>66</c:v>
                </c:pt>
                <c:pt idx="2">
                  <c:v>30</c:v>
                </c:pt>
                <c:pt idx="3">
                  <c:v>38</c:v>
                </c:pt>
                <c:pt idx="4">
                  <c:v>86</c:v>
                </c:pt>
                <c:pt idx="5">
                  <c:v>42</c:v>
                </c:pt>
                <c:pt idx="6">
                  <c:v>79</c:v>
                </c:pt>
                <c:pt idx="7">
                  <c:v>173</c:v>
                </c:pt>
                <c:pt idx="8">
                  <c:v>278</c:v>
                </c:pt>
                <c:pt idx="9">
                  <c:v>212</c:v>
                </c:pt>
                <c:pt idx="10">
                  <c:v>127</c:v>
                </c:pt>
              </c:numCache>
            </c:numRef>
          </c:val>
          <c:smooth val="1"/>
          <c:extLst>
            <c:ext xmlns:c16="http://schemas.microsoft.com/office/drawing/2014/chart" uri="{C3380CC4-5D6E-409C-BE32-E72D297353CC}">
              <c16:uniqueId val="{00000001-CE6A-48D9-AB4C-5CAB95AF98D1}"/>
            </c:ext>
          </c:extLst>
        </c:ser>
        <c:dLbls>
          <c:showLegendKey val="0"/>
          <c:showVal val="0"/>
          <c:showCatName val="0"/>
          <c:showSerName val="0"/>
          <c:showPercent val="0"/>
          <c:showBubbleSize val="0"/>
        </c:dLbls>
        <c:smooth val="0"/>
        <c:axId val="707215824"/>
        <c:axId val="707216544"/>
      </c:lineChart>
      <c:catAx>
        <c:axId val="707215824"/>
        <c:scaling>
          <c:orientation val="minMax"/>
        </c:scaling>
        <c:delete val="1"/>
        <c:axPos val="b"/>
        <c:numFmt formatCode="General" sourceLinked="1"/>
        <c:majorTickMark val="none"/>
        <c:minorTickMark val="none"/>
        <c:tickLblPos val="nextTo"/>
        <c:crossAx val="707216544"/>
        <c:crosses val="autoZero"/>
        <c:auto val="1"/>
        <c:lblAlgn val="ctr"/>
        <c:lblOffset val="100"/>
        <c:noMultiLvlLbl val="0"/>
      </c:catAx>
      <c:valAx>
        <c:axId val="707216544"/>
        <c:scaling>
          <c:orientation val="minMax"/>
        </c:scaling>
        <c:delete val="1"/>
        <c:axPos val="l"/>
        <c:numFmt formatCode="General" sourceLinked="1"/>
        <c:majorTickMark val="none"/>
        <c:minorTickMark val="none"/>
        <c:tickLblPos val="nextTo"/>
        <c:crossAx val="7072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Dashboard.xlsx]Insights!Ear_Monthly</c:name>
    <c:fmtId val="35"/>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15875" cap="rnd">
            <a:solidFill>
              <a:srgbClr val="6821E4"/>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s>
    <c:plotArea>
      <c:layout/>
      <c:lineChart>
        <c:grouping val="standard"/>
        <c:varyColors val="0"/>
        <c:ser>
          <c:idx val="0"/>
          <c:order val="0"/>
          <c:tx>
            <c:strRef>
              <c:f>Insights!$W$4</c:f>
              <c:strCache>
                <c:ptCount val="1"/>
                <c:pt idx="0">
                  <c:v>Total</c:v>
                </c:pt>
              </c:strCache>
            </c:strRef>
          </c:tx>
          <c:spPr>
            <a:ln w="15875" cap="rnd">
              <a:solidFill>
                <a:srgbClr val="6821E4"/>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6-9EA7-4B8B-B945-D9346E896058}"/>
                </c:ext>
              </c:extLst>
            </c:dLbl>
            <c:dLbl>
              <c:idx val="3"/>
              <c:delete val="1"/>
              <c:extLst>
                <c:ext xmlns:c15="http://schemas.microsoft.com/office/drawing/2012/chart" uri="{CE6537A1-D6FC-4f65-9D91-7224C49458BB}"/>
                <c:ext xmlns:c16="http://schemas.microsoft.com/office/drawing/2014/chart" uri="{C3380CC4-5D6E-409C-BE32-E72D297353CC}">
                  <c16:uniqueId val="{00000004-9EA7-4B8B-B945-D9346E896058}"/>
                </c:ext>
              </c:extLst>
            </c:dLbl>
            <c:dLbl>
              <c:idx val="6"/>
              <c:delete val="1"/>
              <c:extLst>
                <c:ext xmlns:c15="http://schemas.microsoft.com/office/drawing/2012/chart" uri="{CE6537A1-D6FC-4f65-9D91-7224C49458BB}"/>
                <c:ext xmlns:c16="http://schemas.microsoft.com/office/drawing/2014/chart" uri="{C3380CC4-5D6E-409C-BE32-E72D297353CC}">
                  <c16:uniqueId val="{00000005-9EA7-4B8B-B945-D9346E896058}"/>
                </c:ext>
              </c:extLst>
            </c:dLbl>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Insights!$V$5:$V$17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Insights!$W$5:$W$17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9EA7-4B8B-B945-D9346E896058}"/>
            </c:ext>
          </c:extLst>
        </c:ser>
        <c:dLbls>
          <c:dLblPos val="t"/>
          <c:showLegendKey val="0"/>
          <c:showVal val="1"/>
          <c:showCatName val="0"/>
          <c:showSerName val="0"/>
          <c:showPercent val="0"/>
          <c:showBubbleSize val="0"/>
        </c:dLbls>
        <c:smooth val="0"/>
        <c:axId val="428661640"/>
        <c:axId val="428664264"/>
      </c:lineChart>
      <c:catAx>
        <c:axId val="428661640"/>
        <c:scaling>
          <c:orientation val="minMax"/>
        </c:scaling>
        <c:delete val="1"/>
        <c:axPos val="b"/>
        <c:numFmt formatCode="General" sourceLinked="1"/>
        <c:majorTickMark val="none"/>
        <c:minorTickMark val="none"/>
        <c:tickLblPos val="nextTo"/>
        <c:crossAx val="428664264"/>
        <c:crosses val="autoZero"/>
        <c:auto val="1"/>
        <c:lblAlgn val="ctr"/>
        <c:lblOffset val="100"/>
        <c:noMultiLvlLbl val="0"/>
      </c:catAx>
      <c:valAx>
        <c:axId val="428664264"/>
        <c:scaling>
          <c:orientation val="minMax"/>
        </c:scaling>
        <c:delete val="1"/>
        <c:axPos val="l"/>
        <c:numFmt formatCode="[&lt;999950]0.0,&quot;K&quot;;[&lt;999950000]0.0,,&quot;M&quot;;0.0,,,&quot;B&quot;" sourceLinked="1"/>
        <c:majorTickMark val="none"/>
        <c:minorTickMark val="none"/>
        <c:tickLblPos val="nextTo"/>
        <c:crossAx val="428661640"/>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3399"/>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3399"/>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3399"/>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Insights!$B$1</c:f>
              <c:strCache>
                <c:ptCount val="1"/>
                <c:pt idx="0">
                  <c:v>Total</c:v>
                </c:pt>
              </c:strCache>
            </c:strRef>
          </c:tx>
          <c:dPt>
            <c:idx val="0"/>
            <c:bubble3D val="0"/>
            <c:spPr>
              <a:solidFill>
                <a:srgbClr val="FF3399"/>
              </a:solidFill>
              <a:ln w="19050">
                <a:solidFill>
                  <a:schemeClr val="lt1"/>
                </a:solidFill>
              </a:ln>
              <a:effectLst/>
            </c:spPr>
            <c:extLst>
              <c:ext xmlns:c16="http://schemas.microsoft.com/office/drawing/2014/chart" uri="{C3380CC4-5D6E-409C-BE32-E72D297353CC}">
                <c16:uniqueId val="{00000001-2012-41E4-B778-7BED566B061E}"/>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2012-41E4-B778-7BED566B061E}"/>
              </c:ext>
            </c:extLst>
          </c:dPt>
          <c:cat>
            <c:strRef>
              <c:f>Insights!$A$2:$A$4</c:f>
              <c:strCache>
                <c:ptCount val="2"/>
                <c:pt idx="0">
                  <c:v>Not Paid</c:v>
                </c:pt>
                <c:pt idx="1">
                  <c:v>Paid</c:v>
                </c:pt>
              </c:strCache>
            </c:strRef>
          </c:cat>
          <c:val>
            <c:numRef>
              <c:f>Insights!$B$2:$B$4</c:f>
              <c:numCache>
                <c:formatCode>0.00%</c:formatCode>
                <c:ptCount val="2"/>
                <c:pt idx="0">
                  <c:v>0.44094488188976377</c:v>
                </c:pt>
                <c:pt idx="1">
                  <c:v>0.55905511811023623</c:v>
                </c:pt>
              </c:numCache>
            </c:numRef>
          </c:val>
          <c:extLst>
            <c:ext xmlns:c16="http://schemas.microsoft.com/office/drawing/2014/chart" uri="{C3380CC4-5D6E-409C-BE32-E72D297353CC}">
              <c16:uniqueId val="{00000004-2012-41E4-B778-7BED566B061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Dashboard.xlsx]Insights!Enro_Monthly</c:name>
    <c:fmtId val="2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Insights!$AM$5</c:f>
              <c:strCache>
                <c:ptCount val="1"/>
                <c:pt idx="0">
                  <c:v>Total</c:v>
                </c:pt>
              </c:strCache>
            </c:strRef>
          </c:tx>
          <c:spPr>
            <a:ln w="15875" cap="rnd">
              <a:solidFill>
                <a:srgbClr val="6821E4"/>
              </a:solidFill>
              <a:round/>
            </a:ln>
            <a:effectLst/>
          </c:spPr>
          <c:marker>
            <c:symbol val="none"/>
          </c:marker>
          <c:cat>
            <c:strRef>
              <c:f>Insights!$AL$6:$AL$17</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Insights!$AM$6:$AM$17</c:f>
              <c:numCache>
                <c:formatCode>General</c:formatCode>
                <c:ptCount val="11"/>
                <c:pt idx="0">
                  <c:v>170</c:v>
                </c:pt>
                <c:pt idx="1">
                  <c:v>162</c:v>
                </c:pt>
                <c:pt idx="2">
                  <c:v>12</c:v>
                </c:pt>
                <c:pt idx="3">
                  <c:v>102</c:v>
                </c:pt>
                <c:pt idx="4">
                  <c:v>174</c:v>
                </c:pt>
                <c:pt idx="5">
                  <c:v>96</c:v>
                </c:pt>
                <c:pt idx="6">
                  <c:v>189</c:v>
                </c:pt>
                <c:pt idx="7">
                  <c:v>387</c:v>
                </c:pt>
                <c:pt idx="8">
                  <c:v>617</c:v>
                </c:pt>
                <c:pt idx="9">
                  <c:v>468</c:v>
                </c:pt>
                <c:pt idx="10">
                  <c:v>206</c:v>
                </c:pt>
              </c:numCache>
            </c:numRef>
          </c:val>
          <c:smooth val="0"/>
          <c:extLst>
            <c:ext xmlns:c16="http://schemas.microsoft.com/office/drawing/2014/chart" uri="{C3380CC4-5D6E-409C-BE32-E72D297353CC}">
              <c16:uniqueId val="{00000000-F397-4376-8453-40BC848AA710}"/>
            </c:ext>
          </c:extLst>
        </c:ser>
        <c:dLbls>
          <c:showLegendKey val="0"/>
          <c:showVal val="0"/>
          <c:showCatName val="0"/>
          <c:showSerName val="0"/>
          <c:showPercent val="0"/>
          <c:showBubbleSize val="0"/>
        </c:dLbls>
        <c:smooth val="0"/>
        <c:axId val="620488760"/>
        <c:axId val="620487320"/>
      </c:lineChart>
      <c:catAx>
        <c:axId val="620488760"/>
        <c:scaling>
          <c:orientation val="minMax"/>
        </c:scaling>
        <c:delete val="1"/>
        <c:axPos val="b"/>
        <c:numFmt formatCode="General" sourceLinked="1"/>
        <c:majorTickMark val="none"/>
        <c:minorTickMark val="none"/>
        <c:tickLblPos val="nextTo"/>
        <c:crossAx val="620487320"/>
        <c:crosses val="autoZero"/>
        <c:auto val="1"/>
        <c:lblAlgn val="ctr"/>
        <c:lblOffset val="100"/>
        <c:noMultiLvlLbl val="0"/>
      </c:catAx>
      <c:valAx>
        <c:axId val="620487320"/>
        <c:scaling>
          <c:orientation val="minMax"/>
        </c:scaling>
        <c:delete val="1"/>
        <c:axPos val="l"/>
        <c:numFmt formatCode="General" sourceLinked="1"/>
        <c:majorTickMark val="none"/>
        <c:minorTickMark val="none"/>
        <c:tickLblPos val="nextTo"/>
        <c:crossAx val="62048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Dashboard.xlsx]Insights!PivotTable9</c:name>
    <c:fmtId val="2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22225">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Insights!$AQ$5</c:f>
              <c:strCache>
                <c:ptCount val="1"/>
                <c:pt idx="0">
                  <c:v>Total</c:v>
                </c:pt>
              </c:strCache>
            </c:strRef>
          </c:tx>
          <c:spPr>
            <a:solidFill>
              <a:schemeClr val="accent5">
                <a:lumMod val="20000"/>
                <a:lumOff val="80000"/>
              </a:schemeClr>
            </a:solidFill>
            <a:ln w="22225">
              <a:solidFill>
                <a:srgbClr val="6821E4"/>
              </a:solidFill>
            </a:ln>
            <a:effectLst/>
          </c:spPr>
          <c:cat>
            <c:strRef>
              <c:f>Insights!$AP$6:$AP$14</c:f>
              <c:strCache>
                <c:ptCount val="8"/>
                <c:pt idx="0">
                  <c:v>A1</c:v>
                </c:pt>
                <c:pt idx="1">
                  <c:v>A2</c:v>
                </c:pt>
                <c:pt idx="2">
                  <c:v>A4</c:v>
                </c:pt>
                <c:pt idx="3">
                  <c:v>A7</c:v>
                </c:pt>
                <c:pt idx="4">
                  <c:v>B12</c:v>
                </c:pt>
                <c:pt idx="5">
                  <c:v>B13</c:v>
                </c:pt>
                <c:pt idx="6">
                  <c:v>B18</c:v>
                </c:pt>
                <c:pt idx="7">
                  <c:v>C8</c:v>
                </c:pt>
              </c:strCache>
            </c:strRef>
          </c:cat>
          <c:val>
            <c:numRef>
              <c:f>Insights!$AQ$6:$AQ$14</c:f>
              <c:numCache>
                <c:formatCode>General</c:formatCode>
                <c:ptCount val="8"/>
                <c:pt idx="0">
                  <c:v>26</c:v>
                </c:pt>
                <c:pt idx="1">
                  <c:v>21</c:v>
                </c:pt>
                <c:pt idx="2">
                  <c:v>10</c:v>
                </c:pt>
                <c:pt idx="3">
                  <c:v>10</c:v>
                </c:pt>
                <c:pt idx="4">
                  <c:v>19</c:v>
                </c:pt>
                <c:pt idx="5">
                  <c:v>9</c:v>
                </c:pt>
                <c:pt idx="6">
                  <c:v>15</c:v>
                </c:pt>
                <c:pt idx="7">
                  <c:v>17</c:v>
                </c:pt>
              </c:numCache>
            </c:numRef>
          </c:val>
          <c:extLst>
            <c:ext xmlns:c16="http://schemas.microsoft.com/office/drawing/2014/chart" uri="{C3380CC4-5D6E-409C-BE32-E72D297353CC}">
              <c16:uniqueId val="{00000000-9B90-48AB-A7EF-203E4A95E9AC}"/>
            </c:ext>
          </c:extLst>
        </c:ser>
        <c:dLbls>
          <c:showLegendKey val="0"/>
          <c:showVal val="0"/>
          <c:showCatName val="0"/>
          <c:showSerName val="0"/>
          <c:showPercent val="0"/>
          <c:showBubbleSize val="0"/>
        </c:dLbls>
        <c:axId val="620500640"/>
        <c:axId val="620495960"/>
      </c:radarChart>
      <c:catAx>
        <c:axId val="620500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0495960"/>
        <c:crosses val="autoZero"/>
        <c:auto val="1"/>
        <c:lblAlgn val="ctr"/>
        <c:lblOffset val="100"/>
        <c:noMultiLvlLbl val="0"/>
      </c:catAx>
      <c:valAx>
        <c:axId val="6204959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05006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Dashboard.xlsx]Insights!PivotTable10</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DC4FF"/>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rgbClr val="FF3399"/>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DC4FF"/>
          </a:solidFill>
          <a:ln w="19050">
            <a:solidFill>
              <a:schemeClr val="lt1"/>
            </a:solidFill>
          </a:ln>
          <a:effectLst/>
        </c:spPr>
      </c:pivotFmt>
      <c:pivotFmt>
        <c:idx val="7"/>
        <c:spPr>
          <a:solidFill>
            <a:srgbClr val="FF3399"/>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DC4FF"/>
          </a:solidFill>
          <a:ln w="19050">
            <a:solidFill>
              <a:schemeClr val="lt1"/>
            </a:solidFill>
          </a:ln>
          <a:effectLst/>
        </c:spPr>
        <c:dLbl>
          <c:idx val="0"/>
          <c:layout>
            <c:manualLayout>
              <c:x val="4.1902207422569837E-2"/>
              <c:y val="-2.7548324333469622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3399"/>
          </a:solidFill>
          <a:ln w="19050">
            <a:solidFill>
              <a:schemeClr val="lt1"/>
            </a:solidFill>
          </a:ln>
          <a:effectLst/>
        </c:spPr>
        <c:dLbl>
          <c:idx val="0"/>
          <c:layout>
            <c:manualLayout>
              <c:x val="5.0847442547134955E-2"/>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ED14E"/>
          </a:solidFill>
          <a:ln w="19050">
            <a:solidFill>
              <a:schemeClr val="lt1"/>
            </a:solidFill>
          </a:ln>
          <a:effectLst/>
        </c:spPr>
        <c:dLbl>
          <c:idx val="0"/>
          <c:layout>
            <c:manualLayout>
              <c:x val="4.3863741310040096E-2"/>
              <c:y val="7.9277003115879582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821E4"/>
          </a:solidFill>
          <a:ln w="19050">
            <a:solidFill>
              <a:schemeClr val="lt1"/>
            </a:solidFill>
          </a:ln>
          <a:effectLst/>
        </c:spPr>
        <c:dLbl>
          <c:idx val="0"/>
          <c:layout>
            <c:manualLayout>
              <c:x val="-2.7385551734047595E-2"/>
              <c:y val="0.11637148053632608"/>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Insights!$AV$8</c:f>
              <c:strCache>
                <c:ptCount val="1"/>
                <c:pt idx="0">
                  <c:v>Total</c:v>
                </c:pt>
              </c:strCache>
            </c:strRef>
          </c:tx>
          <c:dPt>
            <c:idx val="0"/>
            <c:bubble3D val="0"/>
            <c:spPr>
              <a:solidFill>
                <a:srgbClr val="1DC4FF"/>
              </a:solidFill>
              <a:ln w="19050">
                <a:solidFill>
                  <a:schemeClr val="lt1"/>
                </a:solidFill>
              </a:ln>
              <a:effectLst/>
            </c:spPr>
            <c:extLst>
              <c:ext xmlns:c16="http://schemas.microsoft.com/office/drawing/2014/chart" uri="{C3380CC4-5D6E-409C-BE32-E72D297353CC}">
                <c16:uniqueId val="{00000001-794C-46B0-BA46-E4A588F2A2BE}"/>
              </c:ext>
            </c:extLst>
          </c:dPt>
          <c:dPt>
            <c:idx val="1"/>
            <c:bubble3D val="0"/>
            <c:spPr>
              <a:solidFill>
                <a:srgbClr val="FF3399"/>
              </a:solidFill>
              <a:ln w="19050">
                <a:solidFill>
                  <a:schemeClr val="lt1"/>
                </a:solidFill>
              </a:ln>
              <a:effectLst/>
            </c:spPr>
            <c:extLst>
              <c:ext xmlns:c16="http://schemas.microsoft.com/office/drawing/2014/chart" uri="{C3380CC4-5D6E-409C-BE32-E72D297353CC}">
                <c16:uniqueId val="{00000003-794C-46B0-BA46-E4A588F2A2BE}"/>
              </c:ext>
            </c:extLst>
          </c:dPt>
          <c:dPt>
            <c:idx val="2"/>
            <c:bubble3D val="0"/>
            <c:spPr>
              <a:solidFill>
                <a:srgbClr val="6821E4"/>
              </a:solidFill>
              <a:ln w="19050">
                <a:solidFill>
                  <a:schemeClr val="lt1"/>
                </a:solidFill>
              </a:ln>
              <a:effectLst/>
            </c:spPr>
            <c:extLst>
              <c:ext xmlns:c16="http://schemas.microsoft.com/office/drawing/2014/chart" uri="{C3380CC4-5D6E-409C-BE32-E72D297353CC}">
                <c16:uniqueId val="{00000005-794C-46B0-BA46-E4A588F2A2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4C-46B0-BA46-E4A588F2A2BE}"/>
              </c:ext>
            </c:extLst>
          </c:dPt>
          <c:dLbls>
            <c:dLbl>
              <c:idx val="0"/>
              <c:layout>
                <c:manualLayout>
                  <c:x val="4.1902207422569837E-2"/>
                  <c:y val="-2.75483243334696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4C-46B0-BA46-E4A588F2A2BE}"/>
                </c:ext>
              </c:extLst>
            </c:dLbl>
            <c:dLbl>
              <c:idx val="1"/>
              <c:layout>
                <c:manualLayout>
                  <c:x val="5.08474425471349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4C-46B0-BA46-E4A588F2A2BE}"/>
                </c:ext>
              </c:extLst>
            </c:dLbl>
            <c:dLbl>
              <c:idx val="2"/>
              <c:layout>
                <c:manualLayout>
                  <c:x val="-2.7385551734047595E-2"/>
                  <c:y val="0.11637148053632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4C-46B0-BA46-E4A588F2A2BE}"/>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Insights!$AU$9:$AU$12</c:f>
              <c:strCache>
                <c:ptCount val="3"/>
                <c:pt idx="0">
                  <c:v>BE</c:v>
                </c:pt>
                <c:pt idx="1">
                  <c:v>CNI</c:v>
                </c:pt>
                <c:pt idx="2">
                  <c:v>GK</c:v>
                </c:pt>
              </c:strCache>
            </c:strRef>
          </c:cat>
          <c:val>
            <c:numRef>
              <c:f>Insights!$AV$9:$AV$12</c:f>
              <c:numCache>
                <c:formatCode>[&lt;999950]0.0,"K";[&lt;999950000]0.0,,"M";0.0,,,"B"</c:formatCode>
                <c:ptCount val="3"/>
                <c:pt idx="0">
                  <c:v>323000000</c:v>
                </c:pt>
                <c:pt idx="1">
                  <c:v>111000000</c:v>
                </c:pt>
                <c:pt idx="2">
                  <c:v>813000000</c:v>
                </c:pt>
              </c:numCache>
            </c:numRef>
          </c:val>
          <c:extLst>
            <c:ext xmlns:c16="http://schemas.microsoft.com/office/drawing/2014/chart" uri="{C3380CC4-5D6E-409C-BE32-E72D297353CC}">
              <c16:uniqueId val="{00000008-794C-46B0-BA46-E4A588F2A2BE}"/>
            </c:ext>
          </c:extLst>
        </c:ser>
        <c:dLbls>
          <c:showLegendKey val="0"/>
          <c:showVal val="1"/>
          <c:showCatName val="0"/>
          <c:showSerName val="0"/>
          <c:showPercent val="0"/>
          <c:showBubbleSize val="0"/>
          <c:showLeaderLines val="1"/>
        </c:dLbls>
        <c:firstSliceAng val="0"/>
        <c:holeSize val="8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Dashboard.xlsx]Insights!PivotTable12</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Insights!$BA$8</c:f>
              <c:strCache>
                <c:ptCount val="1"/>
                <c:pt idx="0">
                  <c:v>Total</c:v>
                </c:pt>
              </c:strCache>
            </c:strRef>
          </c:tx>
          <c:spPr>
            <a:solidFill>
              <a:srgbClr val="6821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Insights!$AZ$9:$AZ$18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Insights!$BA$9:$BA$18</c:f>
              <c:numCache>
                <c:formatCode>[&lt;999950]0.0,"K";[&lt;999950000]0.0,,"M";0.0,,,"B"</c:formatCode>
                <c:ptCount val="9"/>
                <c:pt idx="0">
                  <c:v>179000000</c:v>
                </c:pt>
                <c:pt idx="1">
                  <c:v>44000000</c:v>
                </c:pt>
                <c:pt idx="2">
                  <c:v>216000000</c:v>
                </c:pt>
                <c:pt idx="3">
                  <c:v>39000000</c:v>
                </c:pt>
                <c:pt idx="4">
                  <c:v>251000000</c:v>
                </c:pt>
                <c:pt idx="5">
                  <c:v>32000000</c:v>
                </c:pt>
                <c:pt idx="6">
                  <c:v>195000000</c:v>
                </c:pt>
                <c:pt idx="7">
                  <c:v>173000000</c:v>
                </c:pt>
                <c:pt idx="8">
                  <c:v>118000000</c:v>
                </c:pt>
              </c:numCache>
            </c:numRef>
          </c:val>
          <c:extLst>
            <c:ext xmlns:c16="http://schemas.microsoft.com/office/drawing/2014/chart" uri="{C3380CC4-5D6E-409C-BE32-E72D297353CC}">
              <c16:uniqueId val="{00000000-0265-4AD7-8F5B-A9332233CE30}"/>
            </c:ext>
          </c:extLst>
        </c:ser>
        <c:dLbls>
          <c:dLblPos val="outEnd"/>
          <c:showLegendKey val="0"/>
          <c:showVal val="1"/>
          <c:showCatName val="0"/>
          <c:showSerName val="0"/>
          <c:showPercent val="0"/>
          <c:showBubbleSize val="0"/>
        </c:dLbls>
        <c:gapWidth val="182"/>
        <c:axId val="607193888"/>
        <c:axId val="607194248"/>
      </c:barChart>
      <c:catAx>
        <c:axId val="60719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7194248"/>
        <c:crosses val="autoZero"/>
        <c:auto val="1"/>
        <c:lblAlgn val="ctr"/>
        <c:lblOffset val="100"/>
        <c:noMultiLvlLbl val="0"/>
      </c:catAx>
      <c:valAx>
        <c:axId val="607194248"/>
        <c:scaling>
          <c:orientation val="minMax"/>
        </c:scaling>
        <c:delete val="1"/>
        <c:axPos val="b"/>
        <c:numFmt formatCode="[&lt;999950]0.0,&quot;K&quot;;[&lt;999950000]0.0,,&quot;M&quot;;0.0,,,&quot;B&quot;" sourceLinked="1"/>
        <c:majorTickMark val="none"/>
        <c:minorTickMark val="none"/>
        <c:tickLblPos val="nextTo"/>
        <c:crossAx val="6071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Dashboard.xlsx]Insights!PivotTable11</c:name>
    <c:fmtId val="3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6821E4"/>
            </a:solidFill>
            <a:round/>
          </a:ln>
          <a:effectLst/>
        </c:spPr>
        <c:marker>
          <c:symbol val="circle"/>
          <c:size val="8"/>
          <c:spPr>
            <a:solidFill>
              <a:schemeClr val="bg1"/>
            </a:solidFill>
            <a:ln w="12700">
              <a:solidFill>
                <a:srgbClr val="6821E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Insights!$BF$8</c:f>
              <c:strCache>
                <c:ptCount val="1"/>
                <c:pt idx="0">
                  <c:v>Total</c:v>
                </c:pt>
              </c:strCache>
            </c:strRef>
          </c:tx>
          <c:spPr>
            <a:ln w="19050" cap="rnd">
              <a:solidFill>
                <a:srgbClr val="6821E4"/>
              </a:solidFill>
              <a:round/>
            </a:ln>
            <a:effectLst/>
          </c:spPr>
          <c:marker>
            <c:symbol val="circle"/>
            <c:size val="8"/>
            <c:spPr>
              <a:solidFill>
                <a:schemeClr val="bg1"/>
              </a:solidFill>
              <a:ln w="12700">
                <a:solidFill>
                  <a:srgbClr val="6821E4"/>
                </a:solidFill>
              </a:ln>
              <a:effectLst/>
            </c:spPr>
          </c:marker>
          <c:cat>
            <c:strRef>
              <c:f>Insights!$BE$9:$BE$18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Insights!$BF$9:$BF$18</c:f>
              <c:numCache>
                <c:formatCode>General</c:formatCode>
                <c:ptCount val="9"/>
                <c:pt idx="0">
                  <c:v>31</c:v>
                </c:pt>
                <c:pt idx="1">
                  <c:v>9</c:v>
                </c:pt>
                <c:pt idx="2">
                  <c:v>32</c:v>
                </c:pt>
                <c:pt idx="3">
                  <c:v>5</c:v>
                </c:pt>
                <c:pt idx="4">
                  <c:v>40</c:v>
                </c:pt>
                <c:pt idx="5">
                  <c:v>8</c:v>
                </c:pt>
                <c:pt idx="6">
                  <c:v>31</c:v>
                </c:pt>
                <c:pt idx="7">
                  <c:v>30</c:v>
                </c:pt>
                <c:pt idx="8">
                  <c:v>20</c:v>
                </c:pt>
              </c:numCache>
            </c:numRef>
          </c:val>
          <c:smooth val="0"/>
          <c:extLst>
            <c:ext xmlns:c16="http://schemas.microsoft.com/office/drawing/2014/chart" uri="{C3380CC4-5D6E-409C-BE32-E72D297353CC}">
              <c16:uniqueId val="{00000000-C166-467C-BA6D-7712AA6A088C}"/>
            </c:ext>
          </c:extLst>
        </c:ser>
        <c:dLbls>
          <c:showLegendKey val="0"/>
          <c:showVal val="0"/>
          <c:showCatName val="0"/>
          <c:showSerName val="0"/>
          <c:showPercent val="0"/>
          <c:showBubbleSize val="0"/>
        </c:dLbls>
        <c:marker val="1"/>
        <c:smooth val="0"/>
        <c:axId val="374575552"/>
        <c:axId val="413846688"/>
      </c:lineChart>
      <c:catAx>
        <c:axId val="374575552"/>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46688"/>
        <c:crosses val="autoZero"/>
        <c:auto val="1"/>
        <c:lblAlgn val="ctr"/>
        <c:lblOffset val="100"/>
        <c:noMultiLvlLbl val="0"/>
      </c:catAx>
      <c:valAx>
        <c:axId val="413846688"/>
        <c:scaling>
          <c:orientation val="minMax"/>
        </c:scaling>
        <c:delete val="1"/>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crossAx val="37457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Insights!$BT$8</c:f>
              <c:strCache>
                <c:ptCount val="1"/>
                <c:pt idx="0">
                  <c:v>Duration</c:v>
                </c:pt>
              </c:strCache>
            </c:strRef>
          </c:tx>
          <c:spPr>
            <a:ln w="28575" cap="rnd">
              <a:noFill/>
              <a:round/>
            </a:ln>
            <a:effectLst/>
          </c:spPr>
          <c:marker>
            <c:symbol val="circle"/>
            <c:size val="11"/>
            <c:spPr>
              <a:solidFill>
                <a:srgbClr val="6821E4"/>
              </a:solidFill>
              <a:ln w="9525">
                <a:solidFill>
                  <a:srgbClr val="6821E4"/>
                </a:solidFill>
              </a:ln>
              <a:effectLst/>
            </c:spPr>
          </c:marker>
          <c:dPt>
            <c:idx val="2"/>
            <c:marker>
              <c:symbol val="circle"/>
              <c:size val="11"/>
              <c:spPr>
                <a:solidFill>
                  <a:srgbClr val="00CC00"/>
                </a:solidFill>
                <a:ln w="9525">
                  <a:noFill/>
                </a:ln>
                <a:effectLst/>
              </c:spPr>
            </c:marker>
            <c:bubble3D val="0"/>
            <c:extLst>
              <c:ext xmlns:c16="http://schemas.microsoft.com/office/drawing/2014/chart" uri="{C3380CC4-5D6E-409C-BE32-E72D297353CC}">
                <c16:uniqueId val="{00000000-359E-4785-B76B-D93DC136B8B1}"/>
              </c:ext>
            </c:extLst>
          </c:dPt>
          <c:trendline>
            <c:spPr>
              <a:ln w="19050" cap="rnd">
                <a:solidFill>
                  <a:srgbClr val="FF3399"/>
                </a:solidFill>
                <a:prstDash val="sysDot"/>
              </a:ln>
              <a:effectLst/>
            </c:spPr>
            <c:trendlineType val="log"/>
            <c:dispRSqr val="0"/>
            <c:dispEq val="0"/>
          </c:trendline>
          <c:cat>
            <c:strRef>
              <c:f>Insights!$BS$9:$BS$19</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Insights!$BT$9:$BT$19</c:f>
              <c:numCache>
                <c:formatCode>mm:ss</c:formatCode>
                <c:ptCount val="11"/>
                <c:pt idx="0">
                  <c:v>3.0161179698216718E-3</c:v>
                </c:pt>
                <c:pt idx="1">
                  <c:v>2.8763440860215049E-3</c:v>
                </c:pt>
                <c:pt idx="2">
                  <c:v>1.3888888888888889E-3</c:v>
                </c:pt>
                <c:pt idx="3">
                  <c:v>3.4975405092592584E-3</c:v>
                </c:pt>
                <c:pt idx="4">
                  <c:v>3.0488351254480284E-3</c:v>
                </c:pt>
                <c:pt idx="5">
                  <c:v>2.9208002645502644E-3</c:v>
                </c:pt>
                <c:pt idx="6">
                  <c:v>3.0726650563607082E-3</c:v>
                </c:pt>
                <c:pt idx="7">
                  <c:v>3.1521213377556649E-3</c:v>
                </c:pt>
                <c:pt idx="8">
                  <c:v>3.2762823664372357E-3</c:v>
                </c:pt>
                <c:pt idx="9">
                  <c:v>3.120971050164087E-3</c:v>
                </c:pt>
                <c:pt idx="10">
                  <c:v>3.2518257694314017E-3</c:v>
                </c:pt>
              </c:numCache>
            </c:numRef>
          </c:val>
          <c:smooth val="0"/>
          <c:extLst>
            <c:ext xmlns:c16="http://schemas.microsoft.com/office/drawing/2014/chart" uri="{C3380CC4-5D6E-409C-BE32-E72D297353CC}">
              <c16:uniqueId val="{00000002-359E-4785-B76B-D93DC136B8B1}"/>
            </c:ext>
          </c:extLst>
        </c:ser>
        <c:ser>
          <c:idx val="1"/>
          <c:order val="1"/>
          <c:tx>
            <c:strRef>
              <c:f>Insights!$BU$8</c:f>
              <c:strCache>
                <c:ptCount val="1"/>
                <c:pt idx="0">
                  <c:v>Max</c:v>
                </c:pt>
              </c:strCache>
            </c:strRef>
          </c:tx>
          <c:spPr>
            <a:ln w="25400" cap="rnd">
              <a:noFill/>
              <a:round/>
            </a:ln>
            <a:effectLst/>
          </c:spPr>
          <c:marker>
            <c:symbol val="circle"/>
            <c:size val="5"/>
            <c:spPr>
              <a:solidFill>
                <a:schemeClr val="accent2"/>
              </a:solidFill>
              <a:ln w="9525">
                <a:noFill/>
              </a:ln>
              <a:effectLst/>
            </c:spPr>
          </c:marker>
          <c:dPt>
            <c:idx val="3"/>
            <c:marker>
              <c:symbol val="circle"/>
              <c:size val="9"/>
              <c:spPr>
                <a:solidFill>
                  <a:srgbClr val="00CC00"/>
                </a:solidFill>
                <a:ln w="9525">
                  <a:noFill/>
                </a:ln>
                <a:effectLst/>
              </c:spPr>
            </c:marker>
            <c:bubble3D val="0"/>
            <c:extLst>
              <c:ext xmlns:c16="http://schemas.microsoft.com/office/drawing/2014/chart" uri="{C3380CC4-5D6E-409C-BE32-E72D297353CC}">
                <c16:uniqueId val="{00000003-359E-4785-B76B-D93DC136B8B1}"/>
              </c:ext>
            </c:extLst>
          </c:dPt>
          <c:cat>
            <c:strRef>
              <c:f>Insights!$BS$9:$BS$19</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Insights!$BU$9:$BU$19</c:f>
              <c:numCache>
                <c:formatCode>mm:ss</c:formatCode>
                <c:ptCount val="11"/>
                <c:pt idx="0">
                  <c:v>0</c:v>
                </c:pt>
                <c:pt idx="1">
                  <c:v>0</c:v>
                </c:pt>
                <c:pt idx="2">
                  <c:v>0</c:v>
                </c:pt>
                <c:pt idx="3">
                  <c:v>3.4975405092592584E-3</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359E-4785-B76B-D93DC136B8B1}"/>
            </c:ext>
          </c:extLst>
        </c:ser>
        <c:ser>
          <c:idx val="2"/>
          <c:order val="2"/>
          <c:tx>
            <c:strRef>
              <c:f>Insights!$BV$8</c:f>
              <c:strCache>
                <c:ptCount val="1"/>
                <c:pt idx="0">
                  <c:v>Min</c:v>
                </c:pt>
              </c:strCache>
            </c:strRef>
          </c:tx>
          <c:spPr>
            <a:ln w="25400" cap="rnd">
              <a:noFill/>
              <a:round/>
            </a:ln>
            <a:effectLst/>
          </c:spPr>
          <c:marker>
            <c:symbol val="circle"/>
            <c:size val="9"/>
            <c:spPr>
              <a:solidFill>
                <a:schemeClr val="accent3"/>
              </a:solidFill>
              <a:ln w="9525">
                <a:solidFill>
                  <a:schemeClr val="accent3"/>
                </a:solidFill>
              </a:ln>
              <a:effectLst/>
            </c:spPr>
          </c:marker>
          <c:dPt>
            <c:idx val="2"/>
            <c:marker>
              <c:symbol val="circle"/>
              <c:size val="9"/>
              <c:spPr>
                <a:solidFill>
                  <a:srgbClr val="FF3399"/>
                </a:solidFill>
                <a:ln w="9525">
                  <a:noFill/>
                </a:ln>
                <a:effectLst/>
              </c:spPr>
            </c:marker>
            <c:bubble3D val="0"/>
            <c:extLst>
              <c:ext xmlns:c16="http://schemas.microsoft.com/office/drawing/2014/chart" uri="{C3380CC4-5D6E-409C-BE32-E72D297353CC}">
                <c16:uniqueId val="{00000005-359E-4785-B76B-D93DC136B8B1}"/>
              </c:ext>
            </c:extLst>
          </c:dPt>
          <c:cat>
            <c:strRef>
              <c:f>Insights!$BS$9:$BS$19</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Insights!$BV$9:$BV$19</c:f>
              <c:numCache>
                <c:formatCode>mm:ss</c:formatCode>
                <c:ptCount val="11"/>
                <c:pt idx="0">
                  <c:v>0</c:v>
                </c:pt>
                <c:pt idx="1">
                  <c:v>0</c:v>
                </c:pt>
                <c:pt idx="2">
                  <c:v>1.3888888888888889E-3</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6-359E-4785-B76B-D93DC136B8B1}"/>
            </c:ext>
          </c:extLst>
        </c:ser>
        <c:dLbls>
          <c:showLegendKey val="0"/>
          <c:showVal val="0"/>
          <c:showCatName val="0"/>
          <c:showSerName val="0"/>
          <c:showPercent val="0"/>
          <c:showBubbleSize val="0"/>
        </c:dLbls>
        <c:marker val="1"/>
        <c:smooth val="0"/>
        <c:axId val="798354968"/>
        <c:axId val="798359648"/>
      </c:lineChart>
      <c:catAx>
        <c:axId val="79835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59648"/>
        <c:crossesAt val="0"/>
        <c:auto val="1"/>
        <c:lblAlgn val="ctr"/>
        <c:lblOffset val="100"/>
        <c:noMultiLvlLbl val="0"/>
      </c:catAx>
      <c:valAx>
        <c:axId val="798359648"/>
        <c:scaling>
          <c:orientation val="minMax"/>
          <c:max val="4.000000000000001E-3"/>
        </c:scaling>
        <c:delete val="0"/>
        <c:axPos val="l"/>
        <c:majorGridlines>
          <c:spPr>
            <a:ln w="9525" cap="flat" cmpd="sng" algn="ctr">
              <a:solidFill>
                <a:schemeClr val="bg1">
                  <a:lumMod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5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Questions!A1"/></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hyperlink" Target="#Database!A1"/><Relationship Id="rId18" Type="http://schemas.openxmlformats.org/officeDocument/2006/relationships/chart" Target="../charts/chart8.xml"/><Relationship Id="rId3" Type="http://schemas.openxmlformats.org/officeDocument/2006/relationships/chart" Target="../charts/chart2.xml"/><Relationship Id="rId21" Type="http://schemas.openxmlformats.org/officeDocument/2006/relationships/chart" Target="../charts/chart11.xml"/><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chart" Target="../charts/chart1.xml"/><Relationship Id="rId16" Type="http://schemas.openxmlformats.org/officeDocument/2006/relationships/chart" Target="../charts/chart6.xml"/><Relationship Id="rId20" Type="http://schemas.openxmlformats.org/officeDocument/2006/relationships/chart" Target="../charts/chart10.xml"/><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5.xml"/><Relationship Id="rId23" Type="http://schemas.openxmlformats.org/officeDocument/2006/relationships/chart" Target="../charts/chart13.xml"/><Relationship Id="rId10" Type="http://schemas.openxmlformats.org/officeDocument/2006/relationships/image" Target="../media/image10.png"/><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4.xml"/><Relationship Id="rId22"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240801</xdr:colOff>
      <xdr:row>0</xdr:row>
      <xdr:rowOff>296771</xdr:rowOff>
    </xdr:from>
    <xdr:to>
      <xdr:col>1</xdr:col>
      <xdr:colOff>279260</xdr:colOff>
      <xdr:row>1</xdr:row>
      <xdr:rowOff>59965</xdr:rowOff>
    </xdr:to>
    <xdr:sp macro="" textlink="">
      <xdr:nvSpPr>
        <xdr:cNvPr id="4" name="Rectangle 3">
          <a:extLst>
            <a:ext uri="{FF2B5EF4-FFF2-40B4-BE49-F238E27FC236}">
              <a16:creationId xmlns:a16="http://schemas.microsoft.com/office/drawing/2014/main" id="{DE1D2D21-1E80-4EDA-986C-DED0B8F7EB55}"/>
            </a:ext>
          </a:extLst>
        </xdr:cNvPr>
        <xdr:cNvSpPr/>
      </xdr:nvSpPr>
      <xdr:spPr>
        <a:xfrm rot="19141478">
          <a:off x="240801" y="296771"/>
          <a:ext cx="495659" cy="182294"/>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796422</xdr:colOff>
      <xdr:row>0</xdr:row>
      <xdr:rowOff>73683</xdr:rowOff>
    </xdr:from>
    <xdr:to>
      <xdr:col>15</xdr:col>
      <xdr:colOff>110499</xdr:colOff>
      <xdr:row>1</xdr:row>
      <xdr:rowOff>366438</xdr:rowOff>
    </xdr:to>
    <xdr:sp macro="" textlink="">
      <xdr:nvSpPr>
        <xdr:cNvPr id="5" name="Rectangle 4">
          <a:extLst>
            <a:ext uri="{FF2B5EF4-FFF2-40B4-BE49-F238E27FC236}">
              <a16:creationId xmlns:a16="http://schemas.microsoft.com/office/drawing/2014/main" id="{82717E34-BC90-486E-AE8A-075B8A528C5E}"/>
            </a:ext>
          </a:extLst>
        </xdr:cNvPr>
        <xdr:cNvSpPr/>
      </xdr:nvSpPr>
      <xdr:spPr>
        <a:xfrm rot="3014007">
          <a:off x="16249211" y="301765"/>
          <a:ext cx="711855" cy="255692"/>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591670</xdr:colOff>
      <xdr:row>284</xdr:row>
      <xdr:rowOff>255495</xdr:rowOff>
    </xdr:to>
    <xdr:sp macro="" textlink="">
      <xdr:nvSpPr>
        <xdr:cNvPr id="2" name="L-Shape 1">
          <a:extLst>
            <a:ext uri="{FF2B5EF4-FFF2-40B4-BE49-F238E27FC236}">
              <a16:creationId xmlns:a16="http://schemas.microsoft.com/office/drawing/2014/main" id="{5218D131-F198-4B67-9B40-33F813DF12A9}"/>
            </a:ext>
          </a:extLst>
        </xdr:cNvPr>
        <xdr:cNvSpPr/>
      </xdr:nvSpPr>
      <xdr:spPr>
        <a:xfrm rot="16200000" flipH="1">
          <a:off x="-27136006" y="27136006"/>
          <a:ext cx="76352081" cy="22080070"/>
        </a:xfrm>
        <a:prstGeom prst="corner">
          <a:avLst>
            <a:gd name="adj1" fmla="val 24909"/>
            <a:gd name="adj2" fmla="val 1953"/>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1</xdr:row>
      <xdr:rowOff>25854</xdr:rowOff>
    </xdr:from>
    <xdr:to>
      <xdr:col>14</xdr:col>
      <xdr:colOff>885825</xdr:colOff>
      <xdr:row>1</xdr:row>
      <xdr:rowOff>435429</xdr:rowOff>
    </xdr:to>
    <xdr:sp macro="" textlink="">
      <xdr:nvSpPr>
        <xdr:cNvPr id="3" name="Rectangle: Top Corners Rounded 2">
          <a:extLst>
            <a:ext uri="{FF2B5EF4-FFF2-40B4-BE49-F238E27FC236}">
              <a16:creationId xmlns:a16="http://schemas.microsoft.com/office/drawing/2014/main" id="{6D1BE956-A573-4049-9183-2ADFE57F7CFE}"/>
            </a:ext>
          </a:extLst>
        </xdr:cNvPr>
        <xdr:cNvSpPr/>
      </xdr:nvSpPr>
      <xdr:spPr>
        <a:xfrm>
          <a:off x="466725" y="444954"/>
          <a:ext cx="16099971" cy="409575"/>
        </a:xfrm>
        <a:prstGeom prst="round2SameRect">
          <a:avLst>
            <a:gd name="adj1" fmla="val 50000"/>
            <a:gd name="adj2" fmla="val 0"/>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37520</xdr:colOff>
      <xdr:row>0</xdr:row>
      <xdr:rowOff>317931</xdr:rowOff>
    </xdr:from>
    <xdr:to>
      <xdr:col>15</xdr:col>
      <xdr:colOff>407710</xdr:colOff>
      <xdr:row>1</xdr:row>
      <xdr:rowOff>183286</xdr:rowOff>
    </xdr:to>
    <xdr:sp macro="" textlink="">
      <xdr:nvSpPr>
        <xdr:cNvPr id="7" name="Arrow: Up 6">
          <a:hlinkClick xmlns:r="http://schemas.openxmlformats.org/officeDocument/2006/relationships" r:id="rId1" tooltip="Go To Questions"/>
          <a:extLst>
            <a:ext uri="{FF2B5EF4-FFF2-40B4-BE49-F238E27FC236}">
              <a16:creationId xmlns:a16="http://schemas.microsoft.com/office/drawing/2014/main" id="{72837A6C-C0AF-49CD-8370-10EE7BA2884D}"/>
            </a:ext>
          </a:extLst>
        </xdr:cNvPr>
        <xdr:cNvSpPr/>
      </xdr:nvSpPr>
      <xdr:spPr>
        <a:xfrm rot="3433952">
          <a:off x="16743396" y="274281"/>
          <a:ext cx="282889" cy="370190"/>
        </a:xfrm>
        <a:prstGeom prst="up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57971</xdr:colOff>
      <xdr:row>4</xdr:row>
      <xdr:rowOff>165653</xdr:rowOff>
    </xdr:from>
    <xdr:to>
      <xdr:col>6</xdr:col>
      <xdr:colOff>306453</xdr:colOff>
      <xdr:row>4</xdr:row>
      <xdr:rowOff>414135</xdr:rowOff>
    </xdr:to>
    <xdr:pic>
      <xdr:nvPicPr>
        <xdr:cNvPr id="2" name="Graphic 3" descr="Badge Tick1 with solid fill">
          <a:extLst>
            <a:ext uri="{FF2B5EF4-FFF2-40B4-BE49-F238E27FC236}">
              <a16:creationId xmlns:a16="http://schemas.microsoft.com/office/drawing/2014/main" id="{1D0E966B-303C-C1C6-3650-5E399A49D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4514" y="861392"/>
          <a:ext cx="248482" cy="248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133349</xdr:rowOff>
    </xdr:from>
    <xdr:to>
      <xdr:col>1</xdr:col>
      <xdr:colOff>571501</xdr:colOff>
      <xdr:row>8</xdr:row>
      <xdr:rowOff>95250</xdr:rowOff>
    </xdr:to>
    <xdr:sp macro="" textlink="">
      <xdr:nvSpPr>
        <xdr:cNvPr id="2" name="Rectangle: Rounded Corners 1">
          <a:extLst>
            <a:ext uri="{FF2B5EF4-FFF2-40B4-BE49-F238E27FC236}">
              <a16:creationId xmlns:a16="http://schemas.microsoft.com/office/drawing/2014/main" id="{279CBBD1-6528-A895-47AD-3179B0DAB662}"/>
            </a:ext>
          </a:extLst>
        </xdr:cNvPr>
        <xdr:cNvSpPr/>
      </xdr:nvSpPr>
      <xdr:spPr>
        <a:xfrm>
          <a:off x="180975" y="133349"/>
          <a:ext cx="1076326" cy="156210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4</xdr:row>
      <xdr:rowOff>190500</xdr:rowOff>
    </xdr:from>
    <xdr:to>
      <xdr:col>1</xdr:col>
      <xdr:colOff>638175</xdr:colOff>
      <xdr:row>8</xdr:row>
      <xdr:rowOff>171450</xdr:rowOff>
    </xdr:to>
    <xdr:sp macro="" textlink="">
      <xdr:nvSpPr>
        <xdr:cNvPr id="5" name="TextBox 4">
          <a:extLst>
            <a:ext uri="{FF2B5EF4-FFF2-40B4-BE49-F238E27FC236}">
              <a16:creationId xmlns:a16="http://schemas.microsoft.com/office/drawing/2014/main" id="{617586F3-CFB0-4E78-35FB-C46F52474178}"/>
            </a:ext>
          </a:extLst>
        </xdr:cNvPr>
        <xdr:cNvSpPr txBox="1"/>
      </xdr:nvSpPr>
      <xdr:spPr>
        <a:xfrm>
          <a:off x="85725" y="990600"/>
          <a:ext cx="1238250"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FF3399"/>
              </a:solidFill>
              <a:latin typeface="Abadi" panose="020B0604020104020204" pitchFamily="34" charset="0"/>
            </a:rPr>
            <a:t>Ahmed Safwat </a:t>
          </a:r>
        </a:p>
        <a:p>
          <a:pPr algn="ctr"/>
          <a:r>
            <a:rPr lang="en-US" sz="1000">
              <a:latin typeface="Abadi" panose="020B0604020104020204" pitchFamily="34" charset="0"/>
            </a:rPr>
            <a:t>Sales Performance Metrices</a:t>
          </a:r>
          <a:r>
            <a:rPr lang="en-US" sz="1000" baseline="0">
              <a:latin typeface="Abadi" panose="020B0604020104020204" pitchFamily="34" charset="0"/>
            </a:rPr>
            <a:t> </a:t>
          </a:r>
        </a:p>
        <a:p>
          <a:pPr algn="ctr"/>
          <a:r>
            <a:rPr lang="en-US" sz="700" baseline="0">
              <a:latin typeface="Abadi" panose="020B0604020104020204" pitchFamily="34" charset="0"/>
            </a:rPr>
            <a:t>2022</a:t>
          </a:r>
          <a:endParaRPr lang="en-US" sz="1050">
            <a:latin typeface="Abadi" panose="020B0604020104020204" pitchFamily="34" charset="0"/>
          </a:endParaRPr>
        </a:p>
      </xdr:txBody>
    </xdr:sp>
    <xdr:clientData/>
  </xdr:twoCellAnchor>
  <xdr:twoCellAnchor editAs="oneCell">
    <xdr:from>
      <xdr:col>0</xdr:col>
      <xdr:colOff>291426</xdr:colOff>
      <xdr:row>1</xdr:row>
      <xdr:rowOff>79065</xdr:rowOff>
    </xdr:from>
    <xdr:to>
      <xdr:col>1</xdr:col>
      <xdr:colOff>426629</xdr:colOff>
      <xdr:row>5</xdr:row>
      <xdr:rowOff>31870</xdr:rowOff>
    </xdr:to>
    <xdr:pic>
      <xdr:nvPicPr>
        <xdr:cNvPr id="10" name="Picture 9">
          <a:extLst>
            <a:ext uri="{FF2B5EF4-FFF2-40B4-BE49-F238E27FC236}">
              <a16:creationId xmlns:a16="http://schemas.microsoft.com/office/drawing/2014/main" id="{5B402BE6-6377-C1F5-5DB4-816EA8BEAA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1541"/>
        <a:stretch/>
      </xdr:blipFill>
      <xdr:spPr>
        <a:xfrm>
          <a:off x="291426" y="279090"/>
          <a:ext cx="821003" cy="752905"/>
        </a:xfrm>
        <a:prstGeom prst="ellipse">
          <a:avLst/>
        </a:prstGeom>
      </xdr:spPr>
    </xdr:pic>
    <xdr:clientData/>
  </xdr:twoCellAnchor>
  <xdr:twoCellAnchor>
    <xdr:from>
      <xdr:col>0</xdr:col>
      <xdr:colOff>276962</xdr:colOff>
      <xdr:row>1</xdr:row>
      <xdr:rowOff>809</xdr:rowOff>
    </xdr:from>
    <xdr:to>
      <xdr:col>1</xdr:col>
      <xdr:colOff>419266</xdr:colOff>
      <xdr:row>5</xdr:row>
      <xdr:rowOff>28575</xdr:rowOff>
    </xdr:to>
    <xdr:sp macro="" textlink="">
      <xdr:nvSpPr>
        <xdr:cNvPr id="8" name="Oval 7">
          <a:extLst>
            <a:ext uri="{FF2B5EF4-FFF2-40B4-BE49-F238E27FC236}">
              <a16:creationId xmlns:a16="http://schemas.microsoft.com/office/drawing/2014/main" id="{24F77F1B-DA9F-2FF7-47FD-4FC3D9515B78}"/>
            </a:ext>
          </a:extLst>
        </xdr:cNvPr>
        <xdr:cNvSpPr/>
      </xdr:nvSpPr>
      <xdr:spPr>
        <a:xfrm>
          <a:off x="276962" y="200834"/>
          <a:ext cx="828104" cy="827866"/>
        </a:xfrm>
        <a:prstGeom prst="ellipse">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657226</xdr:colOff>
      <xdr:row>0</xdr:row>
      <xdr:rowOff>133349</xdr:rowOff>
    </xdr:from>
    <xdr:to>
      <xdr:col>4</xdr:col>
      <xdr:colOff>285750</xdr:colOff>
      <xdr:row>8</xdr:row>
      <xdr:rowOff>95250</xdr:rowOff>
    </xdr:to>
    <xdr:sp macro="" textlink="">
      <xdr:nvSpPr>
        <xdr:cNvPr id="17" name="Rectangle: Rounded Corners 16">
          <a:extLst>
            <a:ext uri="{FF2B5EF4-FFF2-40B4-BE49-F238E27FC236}">
              <a16:creationId xmlns:a16="http://schemas.microsoft.com/office/drawing/2014/main" id="{472F1722-F354-EAC6-A2CC-7BDE894C20ED}"/>
            </a:ext>
          </a:extLst>
        </xdr:cNvPr>
        <xdr:cNvSpPr/>
      </xdr:nvSpPr>
      <xdr:spPr>
        <a:xfrm>
          <a:off x="1343026" y="133349"/>
          <a:ext cx="1685924" cy="156210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666749</xdr:colOff>
      <xdr:row>3</xdr:row>
      <xdr:rowOff>142875</xdr:rowOff>
    </xdr:from>
    <xdr:to>
      <xdr:col>3</xdr:col>
      <xdr:colOff>600075</xdr:colOff>
      <xdr:row>5</xdr:row>
      <xdr:rowOff>0</xdr:rowOff>
    </xdr:to>
    <xdr:sp macro="" textlink="">
      <xdr:nvSpPr>
        <xdr:cNvPr id="14" name="TextBox 13">
          <a:extLst>
            <a:ext uri="{FF2B5EF4-FFF2-40B4-BE49-F238E27FC236}">
              <a16:creationId xmlns:a16="http://schemas.microsoft.com/office/drawing/2014/main" id="{35C1A1D6-4B12-CDAC-7D41-4AEB709DEFBA}"/>
            </a:ext>
          </a:extLst>
        </xdr:cNvPr>
        <xdr:cNvSpPr txBox="1"/>
      </xdr:nvSpPr>
      <xdr:spPr>
        <a:xfrm>
          <a:off x="1352549" y="742950"/>
          <a:ext cx="1304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85000"/>
                  <a:lumOff val="15000"/>
                </a:schemeClr>
              </a:solidFill>
              <a:latin typeface="Abadi" panose="020B0604020104020204" pitchFamily="34" charset="0"/>
            </a:rPr>
            <a:t>Egyptian pound</a:t>
          </a:r>
        </a:p>
      </xdr:txBody>
    </xdr:sp>
    <xdr:clientData/>
  </xdr:twoCellAnchor>
  <xdr:twoCellAnchor>
    <xdr:from>
      <xdr:col>1</xdr:col>
      <xdr:colOff>657224</xdr:colOff>
      <xdr:row>2</xdr:row>
      <xdr:rowOff>85725</xdr:rowOff>
    </xdr:from>
    <xdr:to>
      <xdr:col>4</xdr:col>
      <xdr:colOff>247650</xdr:colOff>
      <xdr:row>3</xdr:row>
      <xdr:rowOff>142875</xdr:rowOff>
    </xdr:to>
    <xdr:sp macro="" textlink="Insights!D5">
      <xdr:nvSpPr>
        <xdr:cNvPr id="15" name="TextBox 14">
          <a:extLst>
            <a:ext uri="{FF2B5EF4-FFF2-40B4-BE49-F238E27FC236}">
              <a16:creationId xmlns:a16="http://schemas.microsoft.com/office/drawing/2014/main" id="{6C89C199-6EF6-2D57-2739-06AF4B28F973}"/>
            </a:ext>
          </a:extLst>
        </xdr:cNvPr>
        <xdr:cNvSpPr txBox="1"/>
      </xdr:nvSpPr>
      <xdr:spPr>
        <a:xfrm>
          <a:off x="1343024" y="485775"/>
          <a:ext cx="1647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62ADEF-7567-45E1-8B0D-A4DBD1CFA34A}" type="TxLink">
            <a:rPr lang="en-US" sz="1600" b="1" i="0" u="none" strike="noStrike">
              <a:solidFill>
                <a:schemeClr val="bg2">
                  <a:lumMod val="25000"/>
                </a:schemeClr>
              </a:solidFill>
              <a:latin typeface="Calibri"/>
              <a:cs typeface="Calibri"/>
            </a:rPr>
            <a:pPr algn="l"/>
            <a:t>15,990,000,000</a:t>
          </a:fld>
          <a:endParaRPr lang="en-US" sz="1600" b="1">
            <a:solidFill>
              <a:schemeClr val="bg2">
                <a:lumMod val="25000"/>
              </a:schemeClr>
            </a:solidFill>
            <a:latin typeface="Abadi" panose="020B0604020104020204" pitchFamily="34" charset="0"/>
          </a:endParaRPr>
        </a:p>
      </xdr:txBody>
    </xdr:sp>
    <xdr:clientData/>
  </xdr:twoCellAnchor>
  <xdr:twoCellAnchor>
    <xdr:from>
      <xdr:col>7</xdr:col>
      <xdr:colOff>114299</xdr:colOff>
      <xdr:row>0</xdr:row>
      <xdr:rowOff>133349</xdr:rowOff>
    </xdr:from>
    <xdr:to>
      <xdr:col>12</xdr:col>
      <xdr:colOff>428625</xdr:colOff>
      <xdr:row>8</xdr:row>
      <xdr:rowOff>95250</xdr:rowOff>
    </xdr:to>
    <xdr:sp macro="" textlink="">
      <xdr:nvSpPr>
        <xdr:cNvPr id="21" name="Rectangle: Rounded Corners 20">
          <a:extLst>
            <a:ext uri="{FF2B5EF4-FFF2-40B4-BE49-F238E27FC236}">
              <a16:creationId xmlns:a16="http://schemas.microsoft.com/office/drawing/2014/main" id="{57310D91-1D12-53A3-4414-3EEB0312FB2A}"/>
            </a:ext>
          </a:extLst>
        </xdr:cNvPr>
        <xdr:cNvSpPr/>
      </xdr:nvSpPr>
      <xdr:spPr>
        <a:xfrm>
          <a:off x="4914899" y="133349"/>
          <a:ext cx="3743326" cy="156210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504827</xdr:colOff>
      <xdr:row>0</xdr:row>
      <xdr:rowOff>133349</xdr:rowOff>
    </xdr:from>
    <xdr:to>
      <xdr:col>14</xdr:col>
      <xdr:colOff>390525</xdr:colOff>
      <xdr:row>8</xdr:row>
      <xdr:rowOff>95250</xdr:rowOff>
    </xdr:to>
    <xdr:sp macro="" textlink="">
      <xdr:nvSpPr>
        <xdr:cNvPr id="23" name="Rectangle: Rounded Corners 22">
          <a:extLst>
            <a:ext uri="{FF2B5EF4-FFF2-40B4-BE49-F238E27FC236}">
              <a16:creationId xmlns:a16="http://schemas.microsoft.com/office/drawing/2014/main" id="{E35CCABE-C4E6-2D64-50AA-068D9AFCFCCF}"/>
            </a:ext>
          </a:extLst>
        </xdr:cNvPr>
        <xdr:cNvSpPr/>
      </xdr:nvSpPr>
      <xdr:spPr>
        <a:xfrm>
          <a:off x="8734427" y="133349"/>
          <a:ext cx="1257298" cy="156210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0</xdr:row>
      <xdr:rowOff>161924</xdr:rowOff>
    </xdr:from>
    <xdr:to>
      <xdr:col>14</xdr:col>
      <xdr:colOff>9525</xdr:colOff>
      <xdr:row>5</xdr:row>
      <xdr:rowOff>38100</xdr:rowOff>
    </xdr:to>
    <xdr:graphicFrame macro="">
      <xdr:nvGraphicFramePr>
        <xdr:cNvPr id="3" name="Chart 2">
          <a:extLst>
            <a:ext uri="{FF2B5EF4-FFF2-40B4-BE49-F238E27FC236}">
              <a16:creationId xmlns:a16="http://schemas.microsoft.com/office/drawing/2014/main" id="{175B8625-B3C2-4869-8444-DA7721C93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476252</xdr:colOff>
      <xdr:row>0</xdr:row>
      <xdr:rowOff>133349</xdr:rowOff>
    </xdr:from>
    <xdr:to>
      <xdr:col>16</xdr:col>
      <xdr:colOff>428625</xdr:colOff>
      <xdr:row>8</xdr:row>
      <xdr:rowOff>95250</xdr:rowOff>
    </xdr:to>
    <xdr:sp macro="" textlink="">
      <xdr:nvSpPr>
        <xdr:cNvPr id="24" name="Rectangle: Rounded Corners 23">
          <a:extLst>
            <a:ext uri="{FF2B5EF4-FFF2-40B4-BE49-F238E27FC236}">
              <a16:creationId xmlns:a16="http://schemas.microsoft.com/office/drawing/2014/main" id="{2F3C81D5-867A-B383-30FC-A67D8193F99A}"/>
            </a:ext>
          </a:extLst>
        </xdr:cNvPr>
        <xdr:cNvSpPr/>
      </xdr:nvSpPr>
      <xdr:spPr>
        <a:xfrm>
          <a:off x="10077452" y="133349"/>
          <a:ext cx="1323973" cy="1562101"/>
        </a:xfrm>
        <a:prstGeom prst="roundRect">
          <a:avLst>
            <a:gd name="adj" fmla="val 5459"/>
          </a:avLst>
        </a:prstGeom>
        <a:solidFill>
          <a:schemeClr val="accent1">
            <a:lumMod val="60000"/>
            <a:lumOff val="40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142875</xdr:colOff>
      <xdr:row>1</xdr:row>
      <xdr:rowOff>9525</xdr:rowOff>
    </xdr:from>
    <xdr:to>
      <xdr:col>4</xdr:col>
      <xdr:colOff>76201</xdr:colOff>
      <xdr:row>2</xdr:row>
      <xdr:rowOff>66675</xdr:rowOff>
    </xdr:to>
    <xdr:sp macro="" textlink="">
      <xdr:nvSpPr>
        <xdr:cNvPr id="6" name="TextBox 5">
          <a:extLst>
            <a:ext uri="{FF2B5EF4-FFF2-40B4-BE49-F238E27FC236}">
              <a16:creationId xmlns:a16="http://schemas.microsoft.com/office/drawing/2014/main" id="{56B6E351-BAF8-CE78-B92A-FE14068716A0}"/>
            </a:ext>
          </a:extLst>
        </xdr:cNvPr>
        <xdr:cNvSpPr txBox="1"/>
      </xdr:nvSpPr>
      <xdr:spPr>
        <a:xfrm>
          <a:off x="1514475" y="209550"/>
          <a:ext cx="1304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85000"/>
                  <a:lumOff val="15000"/>
                </a:schemeClr>
              </a:solidFill>
              <a:latin typeface="Abadi" panose="020B0604020104020204" pitchFamily="34" charset="0"/>
            </a:rPr>
            <a:t>Total Earnings</a:t>
          </a:r>
        </a:p>
      </xdr:txBody>
    </xdr:sp>
    <xdr:clientData/>
  </xdr:twoCellAnchor>
  <xdr:twoCellAnchor>
    <xdr:from>
      <xdr:col>4</xdr:col>
      <xdr:colOff>9525</xdr:colOff>
      <xdr:row>2</xdr:row>
      <xdr:rowOff>114300</xdr:rowOff>
    </xdr:from>
    <xdr:to>
      <xdr:col>4</xdr:col>
      <xdr:colOff>133349</xdr:colOff>
      <xdr:row>2</xdr:row>
      <xdr:rowOff>180976</xdr:rowOff>
    </xdr:to>
    <xdr:sp macro="" textlink="">
      <xdr:nvSpPr>
        <xdr:cNvPr id="7" name="Isosceles Triangle 6">
          <a:extLst>
            <a:ext uri="{FF2B5EF4-FFF2-40B4-BE49-F238E27FC236}">
              <a16:creationId xmlns:a16="http://schemas.microsoft.com/office/drawing/2014/main" id="{C0DAB770-A120-892A-1F30-688C1AD4C215}"/>
            </a:ext>
          </a:extLst>
        </xdr:cNvPr>
        <xdr:cNvSpPr/>
      </xdr:nvSpPr>
      <xdr:spPr>
        <a:xfrm>
          <a:off x="2752725" y="514350"/>
          <a:ext cx="123824" cy="66676"/>
        </a:xfrm>
        <a:prstGeom prst="triangle">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4</xdr:row>
      <xdr:rowOff>180975</xdr:rowOff>
    </xdr:from>
    <xdr:to>
      <xdr:col>4</xdr:col>
      <xdr:colOff>190500</xdr:colOff>
      <xdr:row>4</xdr:row>
      <xdr:rowOff>180975</xdr:rowOff>
    </xdr:to>
    <xdr:cxnSp macro="">
      <xdr:nvCxnSpPr>
        <xdr:cNvPr id="11" name="Straight Connector 10">
          <a:extLst>
            <a:ext uri="{FF2B5EF4-FFF2-40B4-BE49-F238E27FC236}">
              <a16:creationId xmlns:a16="http://schemas.microsoft.com/office/drawing/2014/main" id="{B004D835-D191-5512-922A-9EBB91B1CB05}"/>
            </a:ext>
          </a:extLst>
        </xdr:cNvPr>
        <xdr:cNvCxnSpPr/>
      </xdr:nvCxnSpPr>
      <xdr:spPr>
        <a:xfrm>
          <a:off x="1409700" y="981075"/>
          <a:ext cx="1524000"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619125</xdr:colOff>
      <xdr:row>5</xdr:row>
      <xdr:rowOff>19050</xdr:rowOff>
    </xdr:from>
    <xdr:to>
      <xdr:col>4</xdr:col>
      <xdr:colOff>219075</xdr:colOff>
      <xdr:row>8</xdr:row>
      <xdr:rowOff>104775</xdr:rowOff>
    </xdr:to>
    <xdr:grpSp>
      <xdr:nvGrpSpPr>
        <xdr:cNvPr id="42" name="Group 41">
          <a:extLst>
            <a:ext uri="{FF2B5EF4-FFF2-40B4-BE49-F238E27FC236}">
              <a16:creationId xmlns:a16="http://schemas.microsoft.com/office/drawing/2014/main" id="{1ABAE2EC-4BDA-C5FE-1105-CF07951101A6}"/>
            </a:ext>
          </a:extLst>
        </xdr:cNvPr>
        <xdr:cNvGrpSpPr/>
      </xdr:nvGrpSpPr>
      <xdr:grpSpPr>
        <a:xfrm>
          <a:off x="1307042" y="1024467"/>
          <a:ext cx="1663700" cy="688975"/>
          <a:chOff x="1304925" y="1019175"/>
          <a:chExt cx="1657350" cy="685800"/>
        </a:xfrm>
      </xdr:grpSpPr>
      <xdr:sp macro="" textlink="">
        <xdr:nvSpPr>
          <xdr:cNvPr id="25" name="TextBox 24">
            <a:extLst>
              <a:ext uri="{FF2B5EF4-FFF2-40B4-BE49-F238E27FC236}">
                <a16:creationId xmlns:a16="http://schemas.microsoft.com/office/drawing/2014/main" id="{72358E5D-65A6-E0CD-2C7A-F7C6789B9AF4}"/>
              </a:ext>
            </a:extLst>
          </xdr:cNvPr>
          <xdr:cNvSpPr txBox="1"/>
        </xdr:nvSpPr>
        <xdr:spPr>
          <a:xfrm>
            <a:off x="1371599" y="1447800"/>
            <a:ext cx="1304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chemeClr val="tx1">
                    <a:lumMod val="85000"/>
                    <a:lumOff val="15000"/>
                  </a:schemeClr>
                </a:solidFill>
                <a:latin typeface="Abadi" panose="020B0604020104020204" pitchFamily="34" charset="0"/>
              </a:rPr>
              <a:t>Call</a:t>
            </a:r>
          </a:p>
        </xdr:txBody>
      </xdr:sp>
      <xdr:sp macro="" textlink="Insights!AG3">
        <xdr:nvSpPr>
          <xdr:cNvPr id="26" name="TextBox 25">
            <a:extLst>
              <a:ext uri="{FF2B5EF4-FFF2-40B4-BE49-F238E27FC236}">
                <a16:creationId xmlns:a16="http://schemas.microsoft.com/office/drawing/2014/main" id="{FE74FAA2-B06A-4188-00EC-514657A7561E}"/>
              </a:ext>
            </a:extLst>
          </xdr:cNvPr>
          <xdr:cNvSpPr txBox="1"/>
        </xdr:nvSpPr>
        <xdr:spPr>
          <a:xfrm>
            <a:off x="1314449" y="1200150"/>
            <a:ext cx="1647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73A6C01-39D1-4E7B-9538-0BBFBF683CFF}" type="TxLink">
              <a:rPr lang="en-US" sz="1600" b="1" i="0" u="none" strike="noStrike">
                <a:solidFill>
                  <a:schemeClr val="bg2">
                    <a:lumMod val="25000"/>
                  </a:schemeClr>
                </a:solidFill>
                <a:latin typeface="Calibri"/>
                <a:ea typeface="+mn-ea"/>
                <a:cs typeface="Calibri"/>
              </a:rPr>
              <a:pPr marL="0" indent="0" algn="l"/>
              <a:t> 71 </a:t>
            </a:fld>
            <a:endParaRPr lang="en-US" sz="1600" b="1" i="0" u="none" strike="noStrike">
              <a:solidFill>
                <a:schemeClr val="bg2">
                  <a:lumMod val="25000"/>
                </a:schemeClr>
              </a:solidFill>
              <a:latin typeface="Calibri"/>
              <a:ea typeface="+mn-ea"/>
              <a:cs typeface="Calibri"/>
            </a:endParaRPr>
          </a:p>
        </xdr:txBody>
      </xdr:sp>
      <xdr:sp macro="" textlink="">
        <xdr:nvSpPr>
          <xdr:cNvPr id="27" name="TextBox 26">
            <a:extLst>
              <a:ext uri="{FF2B5EF4-FFF2-40B4-BE49-F238E27FC236}">
                <a16:creationId xmlns:a16="http://schemas.microsoft.com/office/drawing/2014/main" id="{35196489-3A6D-5B3D-5F26-BF268EC71065}"/>
              </a:ext>
            </a:extLst>
          </xdr:cNvPr>
          <xdr:cNvSpPr txBox="1"/>
        </xdr:nvSpPr>
        <xdr:spPr>
          <a:xfrm>
            <a:off x="1304925" y="1019175"/>
            <a:ext cx="1304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tx1">
                    <a:lumMod val="85000"/>
                    <a:lumOff val="15000"/>
                  </a:schemeClr>
                </a:solidFill>
                <a:latin typeface="Abadi" panose="020B0604020104020204" pitchFamily="34" charset="0"/>
              </a:rPr>
              <a:t>Total Paid Calls</a:t>
            </a:r>
          </a:p>
        </xdr:txBody>
      </xdr:sp>
    </xdr:grpSp>
    <xdr:clientData/>
  </xdr:twoCellAnchor>
  <xdr:twoCellAnchor>
    <xdr:from>
      <xdr:col>4</xdr:col>
      <xdr:colOff>381002</xdr:colOff>
      <xdr:row>0</xdr:row>
      <xdr:rowOff>133349</xdr:rowOff>
    </xdr:from>
    <xdr:to>
      <xdr:col>7</xdr:col>
      <xdr:colOff>9526</xdr:colOff>
      <xdr:row>8</xdr:row>
      <xdr:rowOff>95250</xdr:rowOff>
    </xdr:to>
    <xdr:sp macro="" textlink="">
      <xdr:nvSpPr>
        <xdr:cNvPr id="29" name="Rectangle: Rounded Corners 28">
          <a:extLst>
            <a:ext uri="{FF2B5EF4-FFF2-40B4-BE49-F238E27FC236}">
              <a16:creationId xmlns:a16="http://schemas.microsoft.com/office/drawing/2014/main" id="{6AA6FCAC-3323-1BDC-EA3A-C8ABB381D34D}"/>
            </a:ext>
          </a:extLst>
        </xdr:cNvPr>
        <xdr:cNvSpPr/>
      </xdr:nvSpPr>
      <xdr:spPr>
        <a:xfrm>
          <a:off x="3124202" y="133349"/>
          <a:ext cx="1685924" cy="156210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314326</xdr:colOff>
      <xdr:row>0</xdr:row>
      <xdr:rowOff>161925</xdr:rowOff>
    </xdr:from>
    <xdr:to>
      <xdr:col>7</xdr:col>
      <xdr:colOff>89647</xdr:colOff>
      <xdr:row>8</xdr:row>
      <xdr:rowOff>66674</xdr:rowOff>
    </xdr:to>
    <xdr:grpSp>
      <xdr:nvGrpSpPr>
        <xdr:cNvPr id="65" name="Group 64">
          <a:extLst>
            <a:ext uri="{FF2B5EF4-FFF2-40B4-BE49-F238E27FC236}">
              <a16:creationId xmlns:a16="http://schemas.microsoft.com/office/drawing/2014/main" id="{FD090EDD-8A63-6DB2-28EE-E90077542956}"/>
            </a:ext>
          </a:extLst>
        </xdr:cNvPr>
        <xdr:cNvGrpSpPr/>
      </xdr:nvGrpSpPr>
      <xdr:grpSpPr>
        <a:xfrm>
          <a:off x="3065993" y="161925"/>
          <a:ext cx="1839071" cy="1513416"/>
          <a:chOff x="3057526" y="161925"/>
          <a:chExt cx="1832721" cy="1504949"/>
        </a:xfrm>
      </xdr:grpSpPr>
      <xdr:sp macro="" textlink="">
        <xdr:nvSpPr>
          <xdr:cNvPr id="30" name="TextBox 29">
            <a:extLst>
              <a:ext uri="{FF2B5EF4-FFF2-40B4-BE49-F238E27FC236}">
                <a16:creationId xmlns:a16="http://schemas.microsoft.com/office/drawing/2014/main" id="{FC7C1849-7981-4D5B-A440-6A90CE6269F7}"/>
              </a:ext>
            </a:extLst>
          </xdr:cNvPr>
          <xdr:cNvSpPr txBox="1"/>
        </xdr:nvSpPr>
        <xdr:spPr>
          <a:xfrm>
            <a:off x="3057526" y="161925"/>
            <a:ext cx="12001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Top 5   </a:t>
            </a:r>
            <a:r>
              <a:rPr lang="en-US" sz="1200" b="1">
                <a:solidFill>
                  <a:schemeClr val="bg2">
                    <a:lumMod val="25000"/>
                  </a:schemeClr>
                </a:solidFill>
                <a:latin typeface="Abadi" panose="020B0604020104020204" pitchFamily="34" charset="0"/>
              </a:rPr>
              <a:t>Consultant    </a:t>
            </a:r>
            <a:r>
              <a:rPr lang="en-US" sz="900" b="0">
                <a:solidFill>
                  <a:schemeClr val="bg2">
                    <a:lumMod val="25000"/>
                  </a:schemeClr>
                </a:solidFill>
                <a:latin typeface="Abadi" panose="020B0604020104020204" pitchFamily="34" charset="0"/>
              </a:rPr>
              <a:t>Sales</a:t>
            </a:r>
            <a:r>
              <a:rPr lang="en-US" sz="900" b="1">
                <a:solidFill>
                  <a:schemeClr val="bg2">
                    <a:lumMod val="25000"/>
                  </a:schemeClr>
                </a:solidFill>
                <a:latin typeface="Abadi" panose="020B0604020104020204" pitchFamily="34" charset="0"/>
              </a:rPr>
              <a:t> </a:t>
            </a:r>
            <a:r>
              <a:rPr lang="en-US" sz="900" b="0">
                <a:solidFill>
                  <a:schemeClr val="bg2">
                    <a:lumMod val="25000"/>
                  </a:schemeClr>
                </a:solidFill>
                <a:latin typeface="Abadi" panose="020B0604020104020204" pitchFamily="34" charset="0"/>
              </a:rPr>
              <a:t>Revenue</a:t>
            </a:r>
            <a:endParaRPr lang="en-US" sz="1200" b="0">
              <a:solidFill>
                <a:schemeClr val="bg2">
                  <a:lumMod val="25000"/>
                </a:schemeClr>
              </a:solidFill>
              <a:latin typeface="Abadi" panose="020B0604020104020204" pitchFamily="34" charset="0"/>
            </a:endParaRPr>
          </a:p>
        </xdr:txBody>
      </xdr:sp>
      <xdr:sp macro="" textlink="">
        <xdr:nvSpPr>
          <xdr:cNvPr id="31" name="Star: 5 Points 30">
            <a:extLst>
              <a:ext uri="{FF2B5EF4-FFF2-40B4-BE49-F238E27FC236}">
                <a16:creationId xmlns:a16="http://schemas.microsoft.com/office/drawing/2014/main" id="{B2583696-4F12-3E0B-6B03-DE7987D0531B}"/>
              </a:ext>
            </a:extLst>
          </xdr:cNvPr>
          <xdr:cNvSpPr/>
        </xdr:nvSpPr>
        <xdr:spPr>
          <a:xfrm>
            <a:off x="4524376" y="228600"/>
            <a:ext cx="133350" cy="142875"/>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a:extLst>
              <a:ext uri="{FF2B5EF4-FFF2-40B4-BE49-F238E27FC236}">
                <a16:creationId xmlns:a16="http://schemas.microsoft.com/office/drawing/2014/main" id="{6A6B9FEE-1F06-3C98-2781-9196D67F2023}"/>
              </a:ext>
            </a:extLst>
          </xdr:cNvPr>
          <xdr:cNvGrpSpPr/>
        </xdr:nvGrpSpPr>
        <xdr:grpSpPr>
          <a:xfrm>
            <a:off x="3095624" y="647640"/>
            <a:ext cx="1794623" cy="1019234"/>
            <a:chOff x="3095625" y="647700"/>
            <a:chExt cx="1752600" cy="1019175"/>
          </a:xfrm>
        </xdr:grpSpPr>
        <xdr:grpSp>
          <xdr:nvGrpSpPr>
            <xdr:cNvPr id="13" name="Group 12">
              <a:extLst>
                <a:ext uri="{FF2B5EF4-FFF2-40B4-BE49-F238E27FC236}">
                  <a16:creationId xmlns:a16="http://schemas.microsoft.com/office/drawing/2014/main" id="{C4F4B603-8FFC-270C-DB21-4544F33800D8}"/>
                </a:ext>
              </a:extLst>
            </xdr:cNvPr>
            <xdr:cNvGrpSpPr/>
          </xdr:nvGrpSpPr>
          <xdr:grpSpPr>
            <a:xfrm>
              <a:off x="3095625" y="647700"/>
              <a:ext cx="1743075" cy="238125"/>
              <a:chOff x="3095625" y="657226"/>
              <a:chExt cx="1771650" cy="257174"/>
            </a:xfrm>
          </xdr:grpSpPr>
          <xdr:sp macro="" textlink="Insights!Q5">
            <xdr:nvSpPr>
              <xdr:cNvPr id="9" name="TextBox 8">
                <a:extLst>
                  <a:ext uri="{FF2B5EF4-FFF2-40B4-BE49-F238E27FC236}">
                    <a16:creationId xmlns:a16="http://schemas.microsoft.com/office/drawing/2014/main" id="{D6F84113-7301-3342-0249-1591EA6C3969}"/>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9743CCE-81F6-42CF-81BD-B4F17EB1E98D}" type="TxLink">
                  <a:rPr lang="en-US" sz="1100" b="1" i="0" u="none" strike="noStrike">
                    <a:solidFill>
                      <a:schemeClr val="bg2">
                        <a:lumMod val="25000"/>
                      </a:schemeClr>
                    </a:solidFill>
                    <a:latin typeface="Calibri"/>
                    <a:cs typeface="Calibri"/>
                  </a:rPr>
                  <a:pPr algn="l"/>
                  <a:t>Khalil</a:t>
                </a:fld>
                <a:endParaRPr lang="en-US" sz="1100" b="1">
                  <a:solidFill>
                    <a:schemeClr val="bg2">
                      <a:lumMod val="25000"/>
                    </a:schemeClr>
                  </a:solidFill>
                  <a:latin typeface="Abadi" panose="020B0604020104020204" pitchFamily="34" charset="0"/>
                </a:endParaRPr>
              </a:p>
            </xdr:txBody>
          </xdr:sp>
          <xdr:sp macro="" textlink="Insights!R5">
            <xdr:nvSpPr>
              <xdr:cNvPr id="12" name="TextBox 11">
                <a:extLst>
                  <a:ext uri="{FF2B5EF4-FFF2-40B4-BE49-F238E27FC236}">
                    <a16:creationId xmlns:a16="http://schemas.microsoft.com/office/drawing/2014/main" id="{0EF21BAA-AB64-DB52-2BB3-71224DDFD919}"/>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A4CF15-CC18-4233-A117-3FF6874364CF}" type="TxLink">
                  <a:rPr lang="en-US" sz="1100" b="1" i="0" u="none" strike="noStrike">
                    <a:solidFill>
                      <a:schemeClr val="bg2">
                        <a:lumMod val="25000"/>
                      </a:schemeClr>
                    </a:solidFill>
                    <a:latin typeface="Calibri"/>
                    <a:cs typeface="Calibri"/>
                  </a:rPr>
                  <a:pPr algn="l"/>
                  <a:t>179,000,000</a:t>
                </a:fld>
                <a:endParaRPr lang="en-US" sz="1100" b="1">
                  <a:solidFill>
                    <a:schemeClr val="bg2">
                      <a:lumMod val="25000"/>
                    </a:schemeClr>
                  </a:solidFill>
                  <a:latin typeface="Abadi" panose="020B0604020104020204" pitchFamily="34" charset="0"/>
                </a:endParaRPr>
              </a:p>
            </xdr:txBody>
          </xdr:sp>
        </xdr:grpSp>
        <xdr:grpSp>
          <xdr:nvGrpSpPr>
            <xdr:cNvPr id="16" name="Group 15">
              <a:extLst>
                <a:ext uri="{FF2B5EF4-FFF2-40B4-BE49-F238E27FC236}">
                  <a16:creationId xmlns:a16="http://schemas.microsoft.com/office/drawing/2014/main" id="{4BFBB528-10CD-42E0-A2E2-EEDE1D1D72D3}"/>
                </a:ext>
              </a:extLst>
            </xdr:cNvPr>
            <xdr:cNvGrpSpPr/>
          </xdr:nvGrpSpPr>
          <xdr:grpSpPr>
            <a:xfrm>
              <a:off x="3095625" y="842963"/>
              <a:ext cx="1743075" cy="238125"/>
              <a:chOff x="3095625" y="657226"/>
              <a:chExt cx="1771650" cy="257174"/>
            </a:xfrm>
          </xdr:grpSpPr>
          <xdr:sp macro="" textlink="Insights!Q6">
            <xdr:nvSpPr>
              <xdr:cNvPr id="18" name="TextBox 17">
                <a:extLst>
                  <a:ext uri="{FF2B5EF4-FFF2-40B4-BE49-F238E27FC236}">
                    <a16:creationId xmlns:a16="http://schemas.microsoft.com/office/drawing/2014/main" id="{C7366F8E-62C5-6300-2317-1B8B7AA7111D}"/>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BFC8D99-DE64-4DEF-AA90-680CC52AF63B}" type="TxLink">
                  <a:rPr lang="en-US" sz="1200" b="0" i="0" u="none" strike="noStrike">
                    <a:solidFill>
                      <a:schemeClr val="bg2">
                        <a:lumMod val="25000"/>
                      </a:schemeClr>
                    </a:solidFill>
                    <a:latin typeface="Calibri"/>
                    <a:cs typeface="Calibri"/>
                  </a:rPr>
                  <a:pPr algn="l"/>
                  <a:t>Hisham</a:t>
                </a:fld>
                <a:endParaRPr lang="en-US" sz="1100" b="0">
                  <a:solidFill>
                    <a:schemeClr val="bg2">
                      <a:lumMod val="25000"/>
                    </a:schemeClr>
                  </a:solidFill>
                  <a:latin typeface="Abadi" panose="020B0604020104020204" pitchFamily="34" charset="0"/>
                </a:endParaRPr>
              </a:p>
            </xdr:txBody>
          </xdr:sp>
          <xdr:sp macro="" textlink="Insights!R6">
            <xdr:nvSpPr>
              <xdr:cNvPr id="19" name="TextBox 18">
                <a:extLst>
                  <a:ext uri="{FF2B5EF4-FFF2-40B4-BE49-F238E27FC236}">
                    <a16:creationId xmlns:a16="http://schemas.microsoft.com/office/drawing/2014/main" id="{359FAD63-9273-6E9E-3AB4-153A8C62694B}"/>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3B8B0D7-BC51-47BA-A849-A83372B78A19}" type="TxLink">
                  <a:rPr lang="en-US" sz="1100" b="0" i="0" u="none" strike="noStrike">
                    <a:solidFill>
                      <a:schemeClr val="bg2">
                        <a:lumMod val="25000"/>
                      </a:schemeClr>
                    </a:solidFill>
                    <a:latin typeface="Calibri"/>
                    <a:ea typeface="+mn-ea"/>
                    <a:cs typeface="Calibri"/>
                  </a:rPr>
                  <a:pPr marL="0" indent="0" algn="l"/>
                  <a:t>134,000,000</a:t>
                </a:fld>
                <a:endParaRPr lang="en-US" sz="1100" b="0" i="0" u="none" strike="noStrike">
                  <a:solidFill>
                    <a:schemeClr val="bg2">
                      <a:lumMod val="25000"/>
                    </a:schemeClr>
                  </a:solidFill>
                  <a:latin typeface="Calibri"/>
                  <a:ea typeface="+mn-ea"/>
                  <a:cs typeface="Calibri"/>
                </a:endParaRPr>
              </a:p>
            </xdr:txBody>
          </xdr:sp>
        </xdr:grpSp>
        <xdr:grpSp>
          <xdr:nvGrpSpPr>
            <xdr:cNvPr id="20" name="Group 19">
              <a:extLst>
                <a:ext uri="{FF2B5EF4-FFF2-40B4-BE49-F238E27FC236}">
                  <a16:creationId xmlns:a16="http://schemas.microsoft.com/office/drawing/2014/main" id="{3063D297-2ED3-4836-A7AE-C5B50A301F19}"/>
                </a:ext>
              </a:extLst>
            </xdr:cNvPr>
            <xdr:cNvGrpSpPr/>
          </xdr:nvGrpSpPr>
          <xdr:grpSpPr>
            <a:xfrm>
              <a:off x="3105150" y="1038225"/>
              <a:ext cx="1743075" cy="238125"/>
              <a:chOff x="3095625" y="657226"/>
              <a:chExt cx="1771650" cy="257174"/>
            </a:xfrm>
          </xdr:grpSpPr>
          <xdr:sp macro="" textlink="Insights!Q7">
            <xdr:nvSpPr>
              <xdr:cNvPr id="28" name="TextBox 27">
                <a:extLst>
                  <a:ext uri="{FF2B5EF4-FFF2-40B4-BE49-F238E27FC236}">
                    <a16:creationId xmlns:a16="http://schemas.microsoft.com/office/drawing/2014/main" id="{655302D5-62E7-63A8-8055-73C24DD7E585}"/>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A48DD4-09E2-47BB-A5AB-C16CF6C0C29A}" type="TxLink">
                  <a:rPr lang="en-US" sz="1200" b="0" i="0" u="none" strike="noStrike">
                    <a:solidFill>
                      <a:schemeClr val="bg2">
                        <a:lumMod val="25000"/>
                      </a:schemeClr>
                    </a:solidFill>
                    <a:latin typeface="Calibri"/>
                    <a:cs typeface="Calibri"/>
                  </a:rPr>
                  <a:pPr algn="l"/>
                  <a:t>Mohmed</a:t>
                </a:fld>
                <a:endParaRPr lang="en-US" sz="1100" b="0">
                  <a:solidFill>
                    <a:schemeClr val="bg2">
                      <a:lumMod val="25000"/>
                    </a:schemeClr>
                  </a:solidFill>
                  <a:latin typeface="Abadi" panose="020B0604020104020204" pitchFamily="34" charset="0"/>
                </a:endParaRPr>
              </a:p>
            </xdr:txBody>
          </xdr:sp>
          <xdr:sp macro="" textlink="Insights!R7">
            <xdr:nvSpPr>
              <xdr:cNvPr id="32" name="TextBox 31">
                <a:extLst>
                  <a:ext uri="{FF2B5EF4-FFF2-40B4-BE49-F238E27FC236}">
                    <a16:creationId xmlns:a16="http://schemas.microsoft.com/office/drawing/2014/main" id="{A06F5655-355F-D0EA-5233-3BF25F28A427}"/>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00BF745-4C26-49F0-8D07-C879CAB7BD4E}" type="TxLink">
                  <a:rPr lang="en-US" sz="1100" b="0" i="0" u="none" strike="noStrike">
                    <a:solidFill>
                      <a:schemeClr val="bg2">
                        <a:lumMod val="25000"/>
                      </a:schemeClr>
                    </a:solidFill>
                    <a:latin typeface="Calibri"/>
                    <a:ea typeface="+mn-ea"/>
                    <a:cs typeface="Calibri"/>
                  </a:rPr>
                  <a:pPr marL="0" indent="0" algn="l"/>
                  <a:t>119,000,000</a:t>
                </a:fld>
                <a:endParaRPr lang="en-US" sz="1100" b="0" i="0" u="none" strike="noStrike">
                  <a:solidFill>
                    <a:schemeClr val="bg2">
                      <a:lumMod val="25000"/>
                    </a:schemeClr>
                  </a:solidFill>
                  <a:latin typeface="Calibri"/>
                  <a:ea typeface="+mn-ea"/>
                  <a:cs typeface="Calibri"/>
                </a:endParaRPr>
              </a:p>
            </xdr:txBody>
          </xdr:sp>
        </xdr:grpSp>
        <xdr:grpSp>
          <xdr:nvGrpSpPr>
            <xdr:cNvPr id="33" name="Group 32">
              <a:extLst>
                <a:ext uri="{FF2B5EF4-FFF2-40B4-BE49-F238E27FC236}">
                  <a16:creationId xmlns:a16="http://schemas.microsoft.com/office/drawing/2014/main" id="{845A497D-C077-4B4F-9131-8A05701C99AF}"/>
                </a:ext>
              </a:extLst>
            </xdr:cNvPr>
            <xdr:cNvGrpSpPr/>
          </xdr:nvGrpSpPr>
          <xdr:grpSpPr>
            <a:xfrm>
              <a:off x="3095625" y="1233487"/>
              <a:ext cx="1743075" cy="238125"/>
              <a:chOff x="3095625" y="657226"/>
              <a:chExt cx="1771650" cy="257174"/>
            </a:xfrm>
          </xdr:grpSpPr>
          <xdr:sp macro="" textlink="Insights!Q8">
            <xdr:nvSpPr>
              <xdr:cNvPr id="34" name="TextBox 33">
                <a:extLst>
                  <a:ext uri="{FF2B5EF4-FFF2-40B4-BE49-F238E27FC236}">
                    <a16:creationId xmlns:a16="http://schemas.microsoft.com/office/drawing/2014/main" id="{C8A198D2-AC64-372A-6F4A-928F327F520E}"/>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E8E4A16-4A76-44D4-86BF-AB7AFF3AF90A}" type="TxLink">
                  <a:rPr lang="en-US" sz="1200" b="0" i="0" u="none" strike="noStrike">
                    <a:solidFill>
                      <a:schemeClr val="bg2">
                        <a:lumMod val="25000"/>
                      </a:schemeClr>
                    </a:solidFill>
                    <a:latin typeface="Calibri"/>
                    <a:cs typeface="Calibri"/>
                  </a:rPr>
                  <a:pPr algn="l"/>
                  <a:t>Hany</a:t>
                </a:fld>
                <a:endParaRPr lang="en-US" sz="1100" b="0">
                  <a:solidFill>
                    <a:schemeClr val="bg2">
                      <a:lumMod val="25000"/>
                    </a:schemeClr>
                  </a:solidFill>
                  <a:latin typeface="Abadi" panose="020B0604020104020204" pitchFamily="34" charset="0"/>
                </a:endParaRPr>
              </a:p>
            </xdr:txBody>
          </xdr:sp>
          <xdr:sp macro="" textlink="Insights!R8">
            <xdr:nvSpPr>
              <xdr:cNvPr id="35" name="TextBox 34">
                <a:extLst>
                  <a:ext uri="{FF2B5EF4-FFF2-40B4-BE49-F238E27FC236}">
                    <a16:creationId xmlns:a16="http://schemas.microsoft.com/office/drawing/2014/main" id="{C784F9AC-0B80-F1B9-EDDB-756BA17F1C5C}"/>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BA02705-E27E-4E5F-8BAE-D0A005B3EC80}" type="TxLink">
                  <a:rPr lang="en-US" sz="1100" b="0" i="0" u="none" strike="noStrike">
                    <a:solidFill>
                      <a:schemeClr val="bg2">
                        <a:lumMod val="25000"/>
                      </a:schemeClr>
                    </a:solidFill>
                    <a:latin typeface="Calibri"/>
                    <a:ea typeface="+mn-ea"/>
                    <a:cs typeface="Calibri"/>
                  </a:rPr>
                  <a:pPr marL="0" indent="0" algn="l"/>
                  <a:t>117,000,000</a:t>
                </a:fld>
                <a:endParaRPr lang="en-US" sz="1100" b="0" i="0" u="none" strike="noStrike">
                  <a:solidFill>
                    <a:schemeClr val="bg2">
                      <a:lumMod val="25000"/>
                    </a:schemeClr>
                  </a:solidFill>
                  <a:latin typeface="Calibri"/>
                  <a:ea typeface="+mn-ea"/>
                  <a:cs typeface="Calibri"/>
                </a:endParaRPr>
              </a:p>
            </xdr:txBody>
          </xdr:sp>
        </xdr:grpSp>
        <xdr:grpSp>
          <xdr:nvGrpSpPr>
            <xdr:cNvPr id="36" name="Group 35">
              <a:extLst>
                <a:ext uri="{FF2B5EF4-FFF2-40B4-BE49-F238E27FC236}">
                  <a16:creationId xmlns:a16="http://schemas.microsoft.com/office/drawing/2014/main" id="{4CC59236-6E53-4A19-8624-37B3FE2B93C4}"/>
                </a:ext>
              </a:extLst>
            </xdr:cNvPr>
            <xdr:cNvGrpSpPr/>
          </xdr:nvGrpSpPr>
          <xdr:grpSpPr>
            <a:xfrm>
              <a:off x="3095625" y="1428750"/>
              <a:ext cx="1743075" cy="238125"/>
              <a:chOff x="3095625" y="657226"/>
              <a:chExt cx="1771650" cy="257174"/>
            </a:xfrm>
          </xdr:grpSpPr>
          <xdr:sp macro="" textlink="Insights!Q9">
            <xdr:nvSpPr>
              <xdr:cNvPr id="37" name="TextBox 36">
                <a:extLst>
                  <a:ext uri="{FF2B5EF4-FFF2-40B4-BE49-F238E27FC236}">
                    <a16:creationId xmlns:a16="http://schemas.microsoft.com/office/drawing/2014/main" id="{9CEE8957-9DCF-7CF5-6B38-89F57D6FA844}"/>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ABDF7CD-69CE-481D-9DC0-175F997D70E2}" type="TxLink">
                  <a:rPr lang="en-US" sz="1200" b="1" i="0" u="none" strike="noStrike">
                    <a:solidFill>
                      <a:schemeClr val="bg2">
                        <a:lumMod val="25000"/>
                      </a:schemeClr>
                    </a:solidFill>
                    <a:latin typeface="Calibri"/>
                    <a:cs typeface="Calibri"/>
                  </a:rPr>
                  <a:pPr algn="l"/>
                  <a:t>John</a:t>
                </a:fld>
                <a:endParaRPr lang="en-US" sz="1100" b="1">
                  <a:solidFill>
                    <a:schemeClr val="bg2">
                      <a:lumMod val="25000"/>
                    </a:schemeClr>
                  </a:solidFill>
                  <a:latin typeface="Abadi" panose="020B0604020104020204" pitchFamily="34" charset="0"/>
                </a:endParaRPr>
              </a:p>
            </xdr:txBody>
          </xdr:sp>
          <xdr:sp macro="" textlink="Insights!R9">
            <xdr:nvSpPr>
              <xdr:cNvPr id="38" name="TextBox 37">
                <a:extLst>
                  <a:ext uri="{FF2B5EF4-FFF2-40B4-BE49-F238E27FC236}">
                    <a16:creationId xmlns:a16="http://schemas.microsoft.com/office/drawing/2014/main" id="{A7667AE4-7C4E-2609-AD69-B3BC66277672}"/>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134C072-2D51-48FC-B926-2F405B56C994}" type="TxLink">
                  <a:rPr lang="en-US" sz="1100" b="1" i="0" u="none" strike="noStrike">
                    <a:solidFill>
                      <a:schemeClr val="bg2">
                        <a:lumMod val="25000"/>
                      </a:schemeClr>
                    </a:solidFill>
                    <a:latin typeface="Calibri"/>
                    <a:ea typeface="+mn-ea"/>
                    <a:cs typeface="Calibri"/>
                  </a:rPr>
                  <a:pPr marL="0" indent="0" algn="l"/>
                  <a:t>100,000,000</a:t>
                </a:fld>
                <a:endParaRPr lang="en-US" sz="1100" b="1" i="0" u="none" strike="noStrike">
                  <a:solidFill>
                    <a:schemeClr val="bg2">
                      <a:lumMod val="25000"/>
                    </a:schemeClr>
                  </a:solidFill>
                  <a:latin typeface="Calibri"/>
                  <a:ea typeface="+mn-ea"/>
                  <a:cs typeface="Calibri"/>
                </a:endParaRPr>
              </a:p>
            </xdr:txBody>
          </xdr:sp>
        </xdr:grpSp>
      </xdr:grpSp>
    </xdr:grpSp>
    <xdr:clientData/>
  </xdr:twoCellAnchor>
  <xdr:twoCellAnchor>
    <xdr:from>
      <xdr:col>7</xdr:col>
      <xdr:colOff>186844</xdr:colOff>
      <xdr:row>1</xdr:row>
      <xdr:rowOff>84667</xdr:rowOff>
    </xdr:from>
    <xdr:to>
      <xdr:col>12</xdr:col>
      <xdr:colOff>541867</xdr:colOff>
      <xdr:row>5</xdr:row>
      <xdr:rowOff>200025</xdr:rowOff>
    </xdr:to>
    <xdr:graphicFrame macro="">
      <xdr:nvGraphicFramePr>
        <xdr:cNvPr id="22" name="Chart 21">
          <a:extLst>
            <a:ext uri="{FF2B5EF4-FFF2-40B4-BE49-F238E27FC236}">
              <a16:creationId xmlns:a16="http://schemas.microsoft.com/office/drawing/2014/main" id="{48BBF7D7-286A-4F05-9917-626D8CA7A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0</xdr:row>
      <xdr:rowOff>161926</xdr:rowOff>
    </xdr:from>
    <xdr:to>
      <xdr:col>9</xdr:col>
      <xdr:colOff>609599</xdr:colOff>
      <xdr:row>1</xdr:row>
      <xdr:rowOff>190501</xdr:rowOff>
    </xdr:to>
    <xdr:sp macro="" textlink="">
      <xdr:nvSpPr>
        <xdr:cNvPr id="40" name="TextBox 39">
          <a:extLst>
            <a:ext uri="{FF2B5EF4-FFF2-40B4-BE49-F238E27FC236}">
              <a16:creationId xmlns:a16="http://schemas.microsoft.com/office/drawing/2014/main" id="{A69E3D39-3548-7BEF-C10A-69B7D95E50E6}"/>
            </a:ext>
          </a:extLst>
        </xdr:cNvPr>
        <xdr:cNvSpPr txBox="1"/>
      </xdr:nvSpPr>
      <xdr:spPr>
        <a:xfrm>
          <a:off x="4953000" y="161926"/>
          <a:ext cx="18287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Total Earning By Months</a:t>
          </a:r>
          <a:endParaRPr lang="en-US" sz="1200" b="1">
            <a:solidFill>
              <a:schemeClr val="bg2">
                <a:lumMod val="25000"/>
              </a:schemeClr>
            </a:solidFill>
            <a:latin typeface="Abadi" panose="020B0604020104020204" pitchFamily="34" charset="0"/>
          </a:endParaRPr>
        </a:p>
      </xdr:txBody>
    </xdr:sp>
    <xdr:clientData/>
  </xdr:twoCellAnchor>
  <xdr:twoCellAnchor>
    <xdr:from>
      <xdr:col>7</xdr:col>
      <xdr:colOff>219075</xdr:colOff>
      <xdr:row>5</xdr:row>
      <xdr:rowOff>104768</xdr:rowOff>
    </xdr:from>
    <xdr:to>
      <xdr:col>9</xdr:col>
      <xdr:colOff>367862</xdr:colOff>
      <xdr:row>8</xdr:row>
      <xdr:rowOff>58316</xdr:rowOff>
    </xdr:to>
    <xdr:grpSp>
      <xdr:nvGrpSpPr>
        <xdr:cNvPr id="43" name="Group 42">
          <a:extLst>
            <a:ext uri="{FF2B5EF4-FFF2-40B4-BE49-F238E27FC236}">
              <a16:creationId xmlns:a16="http://schemas.microsoft.com/office/drawing/2014/main" id="{E3365463-6B25-5213-05A9-C9EB4B53C164}"/>
            </a:ext>
          </a:extLst>
        </xdr:cNvPr>
        <xdr:cNvGrpSpPr/>
      </xdr:nvGrpSpPr>
      <xdr:grpSpPr>
        <a:xfrm>
          <a:off x="5034492" y="1110185"/>
          <a:ext cx="1524620" cy="556798"/>
          <a:chOff x="1304925" y="833198"/>
          <a:chExt cx="1644749" cy="723327"/>
        </a:xfrm>
      </xdr:grpSpPr>
      <xdr:sp macro="" textlink="Insights!Z5">
        <xdr:nvSpPr>
          <xdr:cNvPr id="45" name="TextBox 44">
            <a:extLst>
              <a:ext uri="{FF2B5EF4-FFF2-40B4-BE49-F238E27FC236}">
                <a16:creationId xmlns:a16="http://schemas.microsoft.com/office/drawing/2014/main" id="{EFDB59EB-18FB-2A04-C2A7-07C437687E11}"/>
              </a:ext>
            </a:extLst>
          </xdr:cNvPr>
          <xdr:cNvSpPr txBox="1"/>
        </xdr:nvSpPr>
        <xdr:spPr>
          <a:xfrm>
            <a:off x="1646983" y="1299350"/>
            <a:ext cx="130269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7C9C005-B3C0-49B4-A8EF-FC046C0C814B}" type="TxLink">
              <a:rPr lang="en-US" sz="1000" b="0" i="0" u="none" strike="noStrike">
                <a:solidFill>
                  <a:schemeClr val="bg2">
                    <a:lumMod val="25000"/>
                  </a:schemeClr>
                </a:solidFill>
                <a:latin typeface="Abadi" panose="020B0604020104020204" pitchFamily="34" charset="0"/>
                <a:ea typeface="+mn-ea"/>
                <a:cs typeface="Calibri"/>
              </a:rPr>
              <a:pPr marL="0" indent="0" algn="l"/>
              <a:t>3.8B</a:t>
            </a:fld>
            <a:endParaRPr lang="en-US" sz="1100" b="0" i="0" u="none" strike="noStrike">
              <a:solidFill>
                <a:schemeClr val="bg2">
                  <a:lumMod val="25000"/>
                </a:schemeClr>
              </a:solidFill>
              <a:latin typeface="Abadi" panose="020B0604020104020204" pitchFamily="34" charset="0"/>
              <a:ea typeface="+mn-ea"/>
              <a:cs typeface="Calibri"/>
            </a:endParaRPr>
          </a:p>
        </xdr:txBody>
      </xdr:sp>
      <xdr:sp macro="" textlink="">
        <xdr:nvSpPr>
          <xdr:cNvPr id="46" name="TextBox 45">
            <a:extLst>
              <a:ext uri="{FF2B5EF4-FFF2-40B4-BE49-F238E27FC236}">
                <a16:creationId xmlns:a16="http://schemas.microsoft.com/office/drawing/2014/main" id="{5C1E5C7F-BA28-C1E3-6FD2-4D20662F8DAD}"/>
              </a:ext>
            </a:extLst>
          </xdr:cNvPr>
          <xdr:cNvSpPr txBox="1"/>
        </xdr:nvSpPr>
        <xdr:spPr>
          <a:xfrm>
            <a:off x="1304925" y="833198"/>
            <a:ext cx="1195302" cy="511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2">
                    <a:lumMod val="25000"/>
                  </a:schemeClr>
                </a:solidFill>
                <a:latin typeface="Abadi" panose="020B0604020104020204" pitchFamily="34" charset="0"/>
              </a:rPr>
              <a:t>Highest</a:t>
            </a:r>
            <a:r>
              <a:rPr lang="en-US" sz="1000" b="0" baseline="0">
                <a:solidFill>
                  <a:schemeClr val="bg2">
                    <a:lumMod val="25000"/>
                  </a:schemeClr>
                </a:solidFill>
                <a:latin typeface="Abadi" panose="020B0604020104020204" pitchFamily="34" charset="0"/>
              </a:rPr>
              <a:t>       </a:t>
            </a:r>
            <a:r>
              <a:rPr lang="en-US" sz="800" b="0" baseline="0">
                <a:solidFill>
                  <a:schemeClr val="bg2">
                    <a:lumMod val="25000"/>
                  </a:schemeClr>
                </a:solidFill>
                <a:latin typeface="Abadi" panose="020B0604020104020204" pitchFamily="34" charset="0"/>
              </a:rPr>
              <a:t>Monthly Revenue</a:t>
            </a:r>
            <a:endParaRPr lang="en-US" sz="1000" b="0">
              <a:solidFill>
                <a:schemeClr val="bg2">
                  <a:lumMod val="25000"/>
                </a:schemeClr>
              </a:solidFill>
              <a:latin typeface="Abadi" panose="020B0604020104020204" pitchFamily="34" charset="0"/>
            </a:endParaRPr>
          </a:p>
        </xdr:txBody>
      </xdr:sp>
    </xdr:grpSp>
    <xdr:clientData/>
  </xdr:twoCellAnchor>
  <xdr:twoCellAnchor>
    <xdr:from>
      <xdr:col>9</xdr:col>
      <xdr:colOff>113971</xdr:colOff>
      <xdr:row>5</xdr:row>
      <xdr:rowOff>104768</xdr:rowOff>
    </xdr:from>
    <xdr:to>
      <xdr:col>11</xdr:col>
      <xdr:colOff>262758</xdr:colOff>
      <xdr:row>8</xdr:row>
      <xdr:rowOff>58316</xdr:rowOff>
    </xdr:to>
    <xdr:grpSp>
      <xdr:nvGrpSpPr>
        <xdr:cNvPr id="55" name="Group 54">
          <a:extLst>
            <a:ext uri="{FF2B5EF4-FFF2-40B4-BE49-F238E27FC236}">
              <a16:creationId xmlns:a16="http://schemas.microsoft.com/office/drawing/2014/main" id="{697EB781-F116-88FF-E2E5-350A110F6220}"/>
            </a:ext>
          </a:extLst>
        </xdr:cNvPr>
        <xdr:cNvGrpSpPr/>
      </xdr:nvGrpSpPr>
      <xdr:grpSpPr>
        <a:xfrm>
          <a:off x="6305221" y="1110185"/>
          <a:ext cx="1524620" cy="556798"/>
          <a:chOff x="1304925" y="833198"/>
          <a:chExt cx="1644749" cy="723327"/>
        </a:xfrm>
      </xdr:grpSpPr>
      <xdr:sp macro="" textlink="Insights!Z6">
        <xdr:nvSpPr>
          <xdr:cNvPr id="56" name="TextBox 55">
            <a:extLst>
              <a:ext uri="{FF2B5EF4-FFF2-40B4-BE49-F238E27FC236}">
                <a16:creationId xmlns:a16="http://schemas.microsoft.com/office/drawing/2014/main" id="{D2963BE0-A343-ECC1-94DF-8EAC367FAAB1}"/>
              </a:ext>
            </a:extLst>
          </xdr:cNvPr>
          <xdr:cNvSpPr txBox="1"/>
        </xdr:nvSpPr>
        <xdr:spPr>
          <a:xfrm>
            <a:off x="1646983" y="1299350"/>
            <a:ext cx="130269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E4818C3-7A42-46F7-8A09-BBD619AC5CA2}" type="TxLink">
              <a:rPr lang="en-US" sz="1000" b="0" i="0" u="none" strike="noStrike">
                <a:solidFill>
                  <a:schemeClr val="bg2">
                    <a:lumMod val="25000"/>
                  </a:schemeClr>
                </a:solidFill>
                <a:latin typeface="Abadi" panose="020B0604020104020204" pitchFamily="34" charset="0"/>
                <a:ea typeface="+mn-ea"/>
                <a:cs typeface="Calibri"/>
              </a:rPr>
              <a:pPr marL="0" indent="0" algn="l"/>
              <a:t>1.3B</a:t>
            </a:fld>
            <a:endParaRPr lang="en-US" sz="900" b="0" i="0" u="none" strike="noStrike">
              <a:solidFill>
                <a:schemeClr val="bg2">
                  <a:lumMod val="25000"/>
                </a:schemeClr>
              </a:solidFill>
              <a:latin typeface="Abadi" panose="020B0604020104020204" pitchFamily="34" charset="0"/>
              <a:ea typeface="+mn-ea"/>
              <a:cs typeface="Calibri"/>
            </a:endParaRPr>
          </a:p>
        </xdr:txBody>
      </xdr:sp>
      <xdr:sp macro="" textlink="">
        <xdr:nvSpPr>
          <xdr:cNvPr id="57" name="TextBox 56">
            <a:extLst>
              <a:ext uri="{FF2B5EF4-FFF2-40B4-BE49-F238E27FC236}">
                <a16:creationId xmlns:a16="http://schemas.microsoft.com/office/drawing/2014/main" id="{91ACE84F-9363-DEDE-D714-24D871333012}"/>
              </a:ext>
            </a:extLst>
          </xdr:cNvPr>
          <xdr:cNvSpPr txBox="1"/>
        </xdr:nvSpPr>
        <xdr:spPr>
          <a:xfrm>
            <a:off x="1304925" y="833198"/>
            <a:ext cx="1195302" cy="511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2">
                    <a:lumMod val="25000"/>
                  </a:schemeClr>
                </a:solidFill>
                <a:latin typeface="Abadi" panose="020B0604020104020204" pitchFamily="34" charset="0"/>
              </a:rPr>
              <a:t>Average</a:t>
            </a:r>
            <a:r>
              <a:rPr lang="en-US" sz="1000" b="0" baseline="0">
                <a:solidFill>
                  <a:schemeClr val="bg2">
                    <a:lumMod val="25000"/>
                  </a:schemeClr>
                </a:solidFill>
                <a:latin typeface="Abadi" panose="020B0604020104020204" pitchFamily="34" charset="0"/>
              </a:rPr>
              <a:t>      </a:t>
            </a:r>
            <a:r>
              <a:rPr lang="en-US" sz="800" b="0" baseline="0">
                <a:solidFill>
                  <a:schemeClr val="bg2">
                    <a:lumMod val="25000"/>
                  </a:schemeClr>
                </a:solidFill>
                <a:latin typeface="Abadi" panose="020B0604020104020204" pitchFamily="34" charset="0"/>
              </a:rPr>
              <a:t>Monthly Revenue</a:t>
            </a:r>
            <a:endParaRPr lang="en-US" sz="1000" b="0">
              <a:solidFill>
                <a:schemeClr val="bg2">
                  <a:lumMod val="25000"/>
                </a:schemeClr>
              </a:solidFill>
              <a:latin typeface="Abadi" panose="020B0604020104020204" pitchFamily="34" charset="0"/>
            </a:endParaRPr>
          </a:p>
        </xdr:txBody>
      </xdr:sp>
    </xdr:grpSp>
    <xdr:clientData/>
  </xdr:twoCellAnchor>
  <xdr:twoCellAnchor>
    <xdr:from>
      <xdr:col>10</xdr:col>
      <xdr:colOff>659195</xdr:colOff>
      <xdr:row>5</xdr:row>
      <xdr:rowOff>104768</xdr:rowOff>
    </xdr:from>
    <xdr:to>
      <xdr:col>13</xdr:col>
      <xdr:colOff>124810</xdr:colOff>
      <xdr:row>8</xdr:row>
      <xdr:rowOff>58316</xdr:rowOff>
    </xdr:to>
    <xdr:grpSp>
      <xdr:nvGrpSpPr>
        <xdr:cNvPr id="62" name="Group 61">
          <a:extLst>
            <a:ext uri="{FF2B5EF4-FFF2-40B4-BE49-F238E27FC236}">
              <a16:creationId xmlns:a16="http://schemas.microsoft.com/office/drawing/2014/main" id="{B49CC478-B4A6-7755-D119-42A7B666CC61}"/>
            </a:ext>
          </a:extLst>
        </xdr:cNvPr>
        <xdr:cNvGrpSpPr/>
      </xdr:nvGrpSpPr>
      <xdr:grpSpPr>
        <a:xfrm>
          <a:off x="7538362" y="1110185"/>
          <a:ext cx="1529365" cy="556798"/>
          <a:chOff x="1304925" y="833198"/>
          <a:chExt cx="1644749" cy="723327"/>
        </a:xfrm>
      </xdr:grpSpPr>
      <xdr:sp macro="" textlink="Insights!Z7">
        <xdr:nvSpPr>
          <xdr:cNvPr id="63" name="TextBox 62">
            <a:extLst>
              <a:ext uri="{FF2B5EF4-FFF2-40B4-BE49-F238E27FC236}">
                <a16:creationId xmlns:a16="http://schemas.microsoft.com/office/drawing/2014/main" id="{8DCB12F8-7EEE-659C-CD66-8B7700EAF493}"/>
              </a:ext>
            </a:extLst>
          </xdr:cNvPr>
          <xdr:cNvSpPr txBox="1"/>
        </xdr:nvSpPr>
        <xdr:spPr>
          <a:xfrm>
            <a:off x="1646983" y="1299350"/>
            <a:ext cx="130269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EAB3FA-AF1E-4438-AAA1-E11C7ACC3EB8}" type="TxLink">
              <a:rPr lang="en-US" sz="1000" b="0" i="0" u="none" strike="noStrike">
                <a:solidFill>
                  <a:schemeClr val="bg2">
                    <a:lumMod val="25000"/>
                  </a:schemeClr>
                </a:solidFill>
                <a:latin typeface="Abadi" panose="020B0604020104020204" pitchFamily="34" charset="0"/>
                <a:ea typeface="+mn-ea"/>
                <a:cs typeface="Calibri"/>
              </a:rPr>
              <a:pPr marL="0" indent="0" algn="l"/>
              <a:t>116.0M</a:t>
            </a:fld>
            <a:endParaRPr lang="en-US" sz="900" b="0" i="0" u="none" strike="noStrike">
              <a:solidFill>
                <a:schemeClr val="bg2">
                  <a:lumMod val="25000"/>
                </a:schemeClr>
              </a:solidFill>
              <a:latin typeface="Abadi" panose="020B0604020104020204" pitchFamily="34" charset="0"/>
              <a:ea typeface="+mn-ea"/>
              <a:cs typeface="Calibri"/>
            </a:endParaRPr>
          </a:p>
        </xdr:txBody>
      </xdr:sp>
      <xdr:sp macro="" textlink="">
        <xdr:nvSpPr>
          <xdr:cNvPr id="64" name="TextBox 63">
            <a:extLst>
              <a:ext uri="{FF2B5EF4-FFF2-40B4-BE49-F238E27FC236}">
                <a16:creationId xmlns:a16="http://schemas.microsoft.com/office/drawing/2014/main" id="{31428DE5-5A1B-56C7-7BA6-453A85252BAA}"/>
              </a:ext>
            </a:extLst>
          </xdr:cNvPr>
          <xdr:cNvSpPr txBox="1"/>
        </xdr:nvSpPr>
        <xdr:spPr>
          <a:xfrm>
            <a:off x="1304925" y="833198"/>
            <a:ext cx="1195302" cy="511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2">
                    <a:lumMod val="25000"/>
                  </a:schemeClr>
                </a:solidFill>
                <a:latin typeface="Abadi" panose="020B0604020104020204" pitchFamily="34" charset="0"/>
              </a:rPr>
              <a:t>Lowest</a:t>
            </a:r>
            <a:r>
              <a:rPr lang="en-US" sz="1000" b="0" baseline="0">
                <a:solidFill>
                  <a:schemeClr val="bg2">
                    <a:lumMod val="25000"/>
                  </a:schemeClr>
                </a:solidFill>
                <a:latin typeface="Abadi" panose="020B0604020104020204" pitchFamily="34" charset="0"/>
              </a:rPr>
              <a:t>       </a:t>
            </a:r>
            <a:r>
              <a:rPr lang="en-US" sz="800" b="0" baseline="0">
                <a:solidFill>
                  <a:schemeClr val="bg2">
                    <a:lumMod val="25000"/>
                  </a:schemeClr>
                </a:solidFill>
                <a:latin typeface="Abadi" panose="020B0604020104020204" pitchFamily="34" charset="0"/>
              </a:rPr>
              <a:t>Monthly Revenue</a:t>
            </a:r>
            <a:endParaRPr lang="en-US" sz="1000" b="0">
              <a:solidFill>
                <a:schemeClr val="bg2">
                  <a:lumMod val="25000"/>
                </a:schemeClr>
              </a:solidFill>
              <a:latin typeface="Abadi" panose="020B0604020104020204" pitchFamily="34" charset="0"/>
            </a:endParaRPr>
          </a:p>
        </xdr:txBody>
      </xdr:sp>
    </xdr:grpSp>
    <xdr:clientData/>
  </xdr:twoCellAnchor>
  <xdr:twoCellAnchor editAs="oneCell">
    <xdr:from>
      <xdr:col>3</xdr:col>
      <xdr:colOff>314325</xdr:colOff>
      <xdr:row>5</xdr:row>
      <xdr:rowOff>76200</xdr:rowOff>
    </xdr:from>
    <xdr:to>
      <xdr:col>4</xdr:col>
      <xdr:colOff>142875</xdr:colOff>
      <xdr:row>7</xdr:row>
      <xdr:rowOff>190500</xdr:rowOff>
    </xdr:to>
    <xdr:pic>
      <xdr:nvPicPr>
        <xdr:cNvPr id="66" name="Graphic 65" descr="Headphones outline">
          <a:extLst>
            <a:ext uri="{FF2B5EF4-FFF2-40B4-BE49-F238E27FC236}">
              <a16:creationId xmlns:a16="http://schemas.microsoft.com/office/drawing/2014/main" id="{74D03AA6-A626-BEEA-D115-C943B40C8B9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371725" y="1076325"/>
          <a:ext cx="514350" cy="514350"/>
        </a:xfrm>
        <a:prstGeom prst="rect">
          <a:avLst/>
        </a:prstGeom>
      </xdr:spPr>
    </xdr:pic>
    <xdr:clientData/>
  </xdr:twoCellAnchor>
  <xdr:twoCellAnchor>
    <xdr:from>
      <xdr:col>2</xdr:col>
      <xdr:colOff>34068</xdr:colOff>
      <xdr:row>1</xdr:row>
      <xdr:rowOff>47625</xdr:rowOff>
    </xdr:from>
    <xdr:to>
      <xdr:col>2</xdr:col>
      <xdr:colOff>323009</xdr:colOff>
      <xdr:row>2</xdr:row>
      <xdr:rowOff>95246</xdr:rowOff>
    </xdr:to>
    <xdr:sp macro="" textlink="">
      <xdr:nvSpPr>
        <xdr:cNvPr id="69" name="Graphic 67" descr="Coins with solid fill">
          <a:extLst>
            <a:ext uri="{FF2B5EF4-FFF2-40B4-BE49-F238E27FC236}">
              <a16:creationId xmlns:a16="http://schemas.microsoft.com/office/drawing/2014/main" id="{EC27EA53-38FE-0391-62C5-4F921235B69A}"/>
            </a:ext>
          </a:extLst>
        </xdr:cNvPr>
        <xdr:cNvSpPr/>
      </xdr:nvSpPr>
      <xdr:spPr>
        <a:xfrm>
          <a:off x="1405668" y="247650"/>
          <a:ext cx="288941" cy="247646"/>
        </a:xfrm>
        <a:custGeom>
          <a:avLst/>
          <a:gdLst>
            <a:gd name="connsiteX0" fmla="*/ 519182 w 558438"/>
            <a:gd name="connsiteY0" fmla="*/ 398859 h 478631"/>
            <a:gd name="connsiteX1" fmla="*/ 492591 w 558438"/>
            <a:gd name="connsiteY1" fmla="*/ 421461 h 478631"/>
            <a:gd name="connsiteX2" fmla="*/ 492591 w 558438"/>
            <a:gd name="connsiteY2" fmla="*/ 397530 h 478631"/>
            <a:gd name="connsiteX3" fmla="*/ 519182 w 558438"/>
            <a:gd name="connsiteY3" fmla="*/ 386894 h 478631"/>
            <a:gd name="connsiteX4" fmla="*/ 519182 w 558438"/>
            <a:gd name="connsiteY4" fmla="*/ 398859 h 478631"/>
            <a:gd name="connsiteX5" fmla="*/ 466001 w 558438"/>
            <a:gd name="connsiteY5" fmla="*/ 354985 h 478631"/>
            <a:gd name="connsiteX6" fmla="*/ 466001 w 558438"/>
            <a:gd name="connsiteY6" fmla="*/ 331053 h 478631"/>
            <a:gd name="connsiteX7" fmla="*/ 492591 w 558438"/>
            <a:gd name="connsiteY7" fmla="*/ 320417 h 478631"/>
            <a:gd name="connsiteX8" fmla="*/ 492591 w 558438"/>
            <a:gd name="connsiteY8" fmla="*/ 332383 h 478631"/>
            <a:gd name="connsiteX9" fmla="*/ 466001 w 558438"/>
            <a:gd name="connsiteY9" fmla="*/ 354985 h 478631"/>
            <a:gd name="connsiteX10" fmla="*/ 466001 w 558438"/>
            <a:gd name="connsiteY10" fmla="*/ 429439 h 478631"/>
            <a:gd name="connsiteX11" fmla="*/ 439410 w 558438"/>
            <a:gd name="connsiteY11" fmla="*/ 434092 h 478631"/>
            <a:gd name="connsiteX12" fmla="*/ 439410 w 558438"/>
            <a:gd name="connsiteY12" fmla="*/ 408166 h 478631"/>
            <a:gd name="connsiteX13" fmla="*/ 466001 w 558438"/>
            <a:gd name="connsiteY13" fmla="*/ 404178 h 478631"/>
            <a:gd name="connsiteX14" fmla="*/ 466001 w 558438"/>
            <a:gd name="connsiteY14" fmla="*/ 429439 h 478631"/>
            <a:gd name="connsiteX15" fmla="*/ 412819 w 558438"/>
            <a:gd name="connsiteY15" fmla="*/ 341690 h 478631"/>
            <a:gd name="connsiteX16" fmla="*/ 439410 w 558438"/>
            <a:gd name="connsiteY16" fmla="*/ 337701 h 478631"/>
            <a:gd name="connsiteX17" fmla="*/ 439410 w 558438"/>
            <a:gd name="connsiteY17" fmla="*/ 362962 h 478631"/>
            <a:gd name="connsiteX18" fmla="*/ 412819 w 558438"/>
            <a:gd name="connsiteY18" fmla="*/ 367615 h 478631"/>
            <a:gd name="connsiteX19" fmla="*/ 412819 w 558438"/>
            <a:gd name="connsiteY19" fmla="*/ 341690 h 478631"/>
            <a:gd name="connsiteX20" fmla="*/ 412819 w 558438"/>
            <a:gd name="connsiteY20" fmla="*/ 437416 h 478631"/>
            <a:gd name="connsiteX21" fmla="*/ 386229 w 558438"/>
            <a:gd name="connsiteY21" fmla="*/ 438745 h 478631"/>
            <a:gd name="connsiteX22" fmla="*/ 386229 w 558438"/>
            <a:gd name="connsiteY22" fmla="*/ 412155 h 478631"/>
            <a:gd name="connsiteX23" fmla="*/ 412819 w 558438"/>
            <a:gd name="connsiteY23" fmla="*/ 410825 h 478631"/>
            <a:gd name="connsiteX24" fmla="*/ 412819 w 558438"/>
            <a:gd name="connsiteY24" fmla="*/ 437416 h 478631"/>
            <a:gd name="connsiteX25" fmla="*/ 359638 w 558438"/>
            <a:gd name="connsiteY25" fmla="*/ 372269 h 478631"/>
            <a:gd name="connsiteX26" fmla="*/ 359638 w 558438"/>
            <a:gd name="connsiteY26" fmla="*/ 345678 h 478631"/>
            <a:gd name="connsiteX27" fmla="*/ 386229 w 558438"/>
            <a:gd name="connsiteY27" fmla="*/ 344349 h 478631"/>
            <a:gd name="connsiteX28" fmla="*/ 386229 w 558438"/>
            <a:gd name="connsiteY28" fmla="*/ 370939 h 478631"/>
            <a:gd name="connsiteX29" fmla="*/ 359638 w 558438"/>
            <a:gd name="connsiteY29" fmla="*/ 372269 h 478631"/>
            <a:gd name="connsiteX30" fmla="*/ 359638 w 558438"/>
            <a:gd name="connsiteY30" fmla="*/ 438745 h 478631"/>
            <a:gd name="connsiteX31" fmla="*/ 333048 w 558438"/>
            <a:gd name="connsiteY31" fmla="*/ 437416 h 478631"/>
            <a:gd name="connsiteX32" fmla="*/ 333048 w 558438"/>
            <a:gd name="connsiteY32" fmla="*/ 412155 h 478631"/>
            <a:gd name="connsiteX33" fmla="*/ 346343 w 558438"/>
            <a:gd name="connsiteY33" fmla="*/ 412155 h 478631"/>
            <a:gd name="connsiteX34" fmla="*/ 359638 w 558438"/>
            <a:gd name="connsiteY34" fmla="*/ 412155 h 478631"/>
            <a:gd name="connsiteX35" fmla="*/ 359638 w 558438"/>
            <a:gd name="connsiteY35" fmla="*/ 438745 h 478631"/>
            <a:gd name="connsiteX36" fmla="*/ 306457 w 558438"/>
            <a:gd name="connsiteY36" fmla="*/ 344349 h 478631"/>
            <a:gd name="connsiteX37" fmla="*/ 333048 w 558438"/>
            <a:gd name="connsiteY37" fmla="*/ 345678 h 478631"/>
            <a:gd name="connsiteX38" fmla="*/ 333048 w 558438"/>
            <a:gd name="connsiteY38" fmla="*/ 372269 h 478631"/>
            <a:gd name="connsiteX39" fmla="*/ 306457 w 558438"/>
            <a:gd name="connsiteY39" fmla="*/ 370939 h 478631"/>
            <a:gd name="connsiteX40" fmla="*/ 306457 w 558438"/>
            <a:gd name="connsiteY40" fmla="*/ 344349 h 478631"/>
            <a:gd name="connsiteX41" fmla="*/ 306457 w 558438"/>
            <a:gd name="connsiteY41" fmla="*/ 434092 h 478631"/>
            <a:gd name="connsiteX42" fmla="*/ 279866 w 558438"/>
            <a:gd name="connsiteY42" fmla="*/ 429439 h 478631"/>
            <a:gd name="connsiteX43" fmla="*/ 279866 w 558438"/>
            <a:gd name="connsiteY43" fmla="*/ 408166 h 478631"/>
            <a:gd name="connsiteX44" fmla="*/ 306457 w 558438"/>
            <a:gd name="connsiteY44" fmla="*/ 410825 h 478631"/>
            <a:gd name="connsiteX45" fmla="*/ 306457 w 558438"/>
            <a:gd name="connsiteY45" fmla="*/ 434092 h 478631"/>
            <a:gd name="connsiteX46" fmla="*/ 253276 w 558438"/>
            <a:gd name="connsiteY46" fmla="*/ 362962 h 478631"/>
            <a:gd name="connsiteX47" fmla="*/ 253276 w 558438"/>
            <a:gd name="connsiteY47" fmla="*/ 337036 h 478631"/>
            <a:gd name="connsiteX48" fmla="*/ 279866 w 558438"/>
            <a:gd name="connsiteY48" fmla="*/ 341025 h 478631"/>
            <a:gd name="connsiteX49" fmla="*/ 279866 w 558438"/>
            <a:gd name="connsiteY49" fmla="*/ 367615 h 478631"/>
            <a:gd name="connsiteX50" fmla="*/ 253276 w 558438"/>
            <a:gd name="connsiteY50" fmla="*/ 362962 h 478631"/>
            <a:gd name="connsiteX51" fmla="*/ 253276 w 558438"/>
            <a:gd name="connsiteY51" fmla="*/ 421461 h 478631"/>
            <a:gd name="connsiteX52" fmla="*/ 226685 w 558438"/>
            <a:gd name="connsiteY52" fmla="*/ 398859 h 478631"/>
            <a:gd name="connsiteX53" fmla="*/ 226685 w 558438"/>
            <a:gd name="connsiteY53" fmla="*/ 397530 h 478631"/>
            <a:gd name="connsiteX54" fmla="*/ 227350 w 558438"/>
            <a:gd name="connsiteY54" fmla="*/ 397530 h 478631"/>
            <a:gd name="connsiteX55" fmla="*/ 232668 w 558438"/>
            <a:gd name="connsiteY55" fmla="*/ 398859 h 478631"/>
            <a:gd name="connsiteX56" fmla="*/ 253276 w 558438"/>
            <a:gd name="connsiteY56" fmla="*/ 403513 h 478631"/>
            <a:gd name="connsiteX57" fmla="*/ 253276 w 558438"/>
            <a:gd name="connsiteY57" fmla="*/ 421461 h 478631"/>
            <a:gd name="connsiteX58" fmla="*/ 146913 w 558438"/>
            <a:gd name="connsiteY58" fmla="*/ 331053 h 478631"/>
            <a:gd name="connsiteX59" fmla="*/ 160209 w 558438"/>
            <a:gd name="connsiteY59" fmla="*/ 331718 h 478631"/>
            <a:gd name="connsiteX60" fmla="*/ 160209 w 558438"/>
            <a:gd name="connsiteY60" fmla="*/ 332383 h 478631"/>
            <a:gd name="connsiteX61" fmla="*/ 166856 w 558438"/>
            <a:gd name="connsiteY61" fmla="*/ 358309 h 478631"/>
            <a:gd name="connsiteX62" fmla="*/ 146913 w 558438"/>
            <a:gd name="connsiteY62" fmla="*/ 356979 h 478631"/>
            <a:gd name="connsiteX63" fmla="*/ 146913 w 558438"/>
            <a:gd name="connsiteY63" fmla="*/ 331053 h 478631"/>
            <a:gd name="connsiteX64" fmla="*/ 120323 w 558438"/>
            <a:gd name="connsiteY64" fmla="*/ 251281 h 478631"/>
            <a:gd name="connsiteX65" fmla="*/ 146913 w 558438"/>
            <a:gd name="connsiteY65" fmla="*/ 255270 h 478631"/>
            <a:gd name="connsiteX66" fmla="*/ 146913 w 558438"/>
            <a:gd name="connsiteY66" fmla="*/ 281861 h 478631"/>
            <a:gd name="connsiteX67" fmla="*/ 120323 w 558438"/>
            <a:gd name="connsiteY67" fmla="*/ 277207 h 478631"/>
            <a:gd name="connsiteX68" fmla="*/ 120323 w 558438"/>
            <a:gd name="connsiteY68" fmla="*/ 251281 h 478631"/>
            <a:gd name="connsiteX69" fmla="*/ 120323 w 558438"/>
            <a:gd name="connsiteY69" fmla="*/ 354320 h 478631"/>
            <a:gd name="connsiteX70" fmla="*/ 93732 w 558438"/>
            <a:gd name="connsiteY70" fmla="*/ 349667 h 478631"/>
            <a:gd name="connsiteX71" fmla="*/ 93732 w 558438"/>
            <a:gd name="connsiteY71" fmla="*/ 323741 h 478631"/>
            <a:gd name="connsiteX72" fmla="*/ 120323 w 558438"/>
            <a:gd name="connsiteY72" fmla="*/ 327729 h 478631"/>
            <a:gd name="connsiteX73" fmla="*/ 120323 w 558438"/>
            <a:gd name="connsiteY73" fmla="*/ 354320 h 478631"/>
            <a:gd name="connsiteX74" fmla="*/ 67141 w 558438"/>
            <a:gd name="connsiteY74" fmla="*/ 245963 h 478631"/>
            <a:gd name="connsiteX75" fmla="*/ 67141 w 558438"/>
            <a:gd name="connsiteY75" fmla="*/ 233998 h 478631"/>
            <a:gd name="connsiteX76" fmla="*/ 93732 w 558438"/>
            <a:gd name="connsiteY76" fmla="*/ 243969 h 478631"/>
            <a:gd name="connsiteX77" fmla="*/ 93732 w 558438"/>
            <a:gd name="connsiteY77" fmla="*/ 268565 h 478631"/>
            <a:gd name="connsiteX78" fmla="*/ 67141 w 558438"/>
            <a:gd name="connsiteY78" fmla="*/ 245963 h 478631"/>
            <a:gd name="connsiteX79" fmla="*/ 67141 w 558438"/>
            <a:gd name="connsiteY79" fmla="*/ 341690 h 478631"/>
            <a:gd name="connsiteX80" fmla="*/ 40551 w 558438"/>
            <a:gd name="connsiteY80" fmla="*/ 319088 h 478631"/>
            <a:gd name="connsiteX81" fmla="*/ 40551 w 558438"/>
            <a:gd name="connsiteY81" fmla="*/ 307122 h 478631"/>
            <a:gd name="connsiteX82" fmla="*/ 67141 w 558438"/>
            <a:gd name="connsiteY82" fmla="*/ 317093 h 478631"/>
            <a:gd name="connsiteX83" fmla="*/ 67141 w 558438"/>
            <a:gd name="connsiteY83" fmla="*/ 341690 h 478631"/>
            <a:gd name="connsiteX84" fmla="*/ 40551 w 558438"/>
            <a:gd name="connsiteY84" fmla="*/ 134283 h 478631"/>
            <a:gd name="connsiteX85" fmla="*/ 67141 w 558438"/>
            <a:gd name="connsiteY85" fmla="*/ 144254 h 478631"/>
            <a:gd name="connsiteX86" fmla="*/ 67141 w 558438"/>
            <a:gd name="connsiteY86" fmla="*/ 168850 h 478631"/>
            <a:gd name="connsiteX87" fmla="*/ 40551 w 558438"/>
            <a:gd name="connsiteY87" fmla="*/ 146248 h 478631"/>
            <a:gd name="connsiteX88" fmla="*/ 40551 w 558438"/>
            <a:gd name="connsiteY88" fmla="*/ 134283 h 478631"/>
            <a:gd name="connsiteX89" fmla="*/ 120323 w 558438"/>
            <a:gd name="connsiteY89" fmla="*/ 155555 h 478631"/>
            <a:gd name="connsiteX90" fmla="*/ 120323 w 558438"/>
            <a:gd name="connsiteY90" fmla="*/ 182146 h 478631"/>
            <a:gd name="connsiteX91" fmla="*/ 93732 w 558438"/>
            <a:gd name="connsiteY91" fmla="*/ 177492 h 478631"/>
            <a:gd name="connsiteX92" fmla="*/ 93732 w 558438"/>
            <a:gd name="connsiteY92" fmla="*/ 151567 h 478631"/>
            <a:gd name="connsiteX93" fmla="*/ 120323 w 558438"/>
            <a:gd name="connsiteY93" fmla="*/ 155555 h 478631"/>
            <a:gd name="connsiteX94" fmla="*/ 186799 w 558438"/>
            <a:gd name="connsiteY94" fmla="*/ 39886 h 478631"/>
            <a:gd name="connsiteX95" fmla="*/ 333048 w 558438"/>
            <a:gd name="connsiteY95" fmla="*/ 79772 h 478631"/>
            <a:gd name="connsiteX96" fmla="*/ 186799 w 558438"/>
            <a:gd name="connsiteY96" fmla="*/ 119658 h 478631"/>
            <a:gd name="connsiteX97" fmla="*/ 40551 w 558438"/>
            <a:gd name="connsiteY97" fmla="*/ 79772 h 478631"/>
            <a:gd name="connsiteX98" fmla="*/ 186799 w 558438"/>
            <a:gd name="connsiteY98" fmla="*/ 39886 h 478631"/>
            <a:gd name="connsiteX99" fmla="*/ 226685 w 558438"/>
            <a:gd name="connsiteY99" fmla="*/ 354985 h 478631"/>
            <a:gd name="connsiteX100" fmla="*/ 200094 w 558438"/>
            <a:gd name="connsiteY100" fmla="*/ 332383 h 478631"/>
            <a:gd name="connsiteX101" fmla="*/ 200094 w 558438"/>
            <a:gd name="connsiteY101" fmla="*/ 320417 h 478631"/>
            <a:gd name="connsiteX102" fmla="*/ 226685 w 558438"/>
            <a:gd name="connsiteY102" fmla="*/ 330389 h 478631"/>
            <a:gd name="connsiteX103" fmla="*/ 226685 w 558438"/>
            <a:gd name="connsiteY103" fmla="*/ 354985 h 478631"/>
            <a:gd name="connsiteX104" fmla="*/ 306457 w 558438"/>
            <a:gd name="connsiteY104" fmla="*/ 168850 h 478631"/>
            <a:gd name="connsiteX105" fmla="*/ 306457 w 558438"/>
            <a:gd name="connsiteY105" fmla="*/ 144919 h 478631"/>
            <a:gd name="connsiteX106" fmla="*/ 333048 w 558438"/>
            <a:gd name="connsiteY106" fmla="*/ 134283 h 478631"/>
            <a:gd name="connsiteX107" fmla="*/ 333048 w 558438"/>
            <a:gd name="connsiteY107" fmla="*/ 146248 h 478631"/>
            <a:gd name="connsiteX108" fmla="*/ 306457 w 558438"/>
            <a:gd name="connsiteY108" fmla="*/ 168850 h 478631"/>
            <a:gd name="connsiteX109" fmla="*/ 253276 w 558438"/>
            <a:gd name="connsiteY109" fmla="*/ 181481 h 478631"/>
            <a:gd name="connsiteX110" fmla="*/ 253276 w 558438"/>
            <a:gd name="connsiteY110" fmla="*/ 155555 h 478631"/>
            <a:gd name="connsiteX111" fmla="*/ 279866 w 558438"/>
            <a:gd name="connsiteY111" fmla="*/ 151567 h 478631"/>
            <a:gd name="connsiteX112" fmla="*/ 279866 w 558438"/>
            <a:gd name="connsiteY112" fmla="*/ 176828 h 478631"/>
            <a:gd name="connsiteX113" fmla="*/ 253276 w 558438"/>
            <a:gd name="connsiteY113" fmla="*/ 181481 h 478631"/>
            <a:gd name="connsiteX114" fmla="*/ 200094 w 558438"/>
            <a:gd name="connsiteY114" fmla="*/ 186134 h 478631"/>
            <a:gd name="connsiteX115" fmla="*/ 200094 w 558438"/>
            <a:gd name="connsiteY115" fmla="*/ 159544 h 478631"/>
            <a:gd name="connsiteX116" fmla="*/ 226685 w 558438"/>
            <a:gd name="connsiteY116" fmla="*/ 158214 h 478631"/>
            <a:gd name="connsiteX117" fmla="*/ 226685 w 558438"/>
            <a:gd name="connsiteY117" fmla="*/ 184805 h 478631"/>
            <a:gd name="connsiteX118" fmla="*/ 200094 w 558438"/>
            <a:gd name="connsiteY118" fmla="*/ 186134 h 478631"/>
            <a:gd name="connsiteX119" fmla="*/ 146913 w 558438"/>
            <a:gd name="connsiteY119" fmla="*/ 184805 h 478631"/>
            <a:gd name="connsiteX120" fmla="*/ 146913 w 558438"/>
            <a:gd name="connsiteY120" fmla="*/ 158214 h 478631"/>
            <a:gd name="connsiteX121" fmla="*/ 173504 w 558438"/>
            <a:gd name="connsiteY121" fmla="*/ 159544 h 478631"/>
            <a:gd name="connsiteX122" fmla="*/ 173504 w 558438"/>
            <a:gd name="connsiteY122" fmla="*/ 186134 h 478631"/>
            <a:gd name="connsiteX123" fmla="*/ 146913 w 558438"/>
            <a:gd name="connsiteY123" fmla="*/ 184805 h 478631"/>
            <a:gd name="connsiteX124" fmla="*/ 492591 w 558438"/>
            <a:gd name="connsiteY124" fmla="*/ 265906 h 478631"/>
            <a:gd name="connsiteX125" fmla="*/ 346343 w 558438"/>
            <a:gd name="connsiteY125" fmla="*/ 305792 h 478631"/>
            <a:gd name="connsiteX126" fmla="*/ 200094 w 558438"/>
            <a:gd name="connsiteY126" fmla="*/ 265906 h 478631"/>
            <a:gd name="connsiteX127" fmla="*/ 346343 w 558438"/>
            <a:gd name="connsiteY127" fmla="*/ 226020 h 478631"/>
            <a:gd name="connsiteX128" fmla="*/ 492591 w 558438"/>
            <a:gd name="connsiteY128" fmla="*/ 265906 h 478631"/>
            <a:gd name="connsiteX129" fmla="*/ 532477 w 558438"/>
            <a:gd name="connsiteY129" fmla="*/ 285849 h 478631"/>
            <a:gd name="connsiteX130" fmla="*/ 532477 w 558438"/>
            <a:gd name="connsiteY130" fmla="*/ 265906 h 478631"/>
            <a:gd name="connsiteX131" fmla="*/ 460018 w 558438"/>
            <a:gd name="connsiteY131" fmla="*/ 199430 h 478631"/>
            <a:gd name="connsiteX132" fmla="*/ 398195 w 558438"/>
            <a:gd name="connsiteY132" fmla="*/ 188793 h 478631"/>
            <a:gd name="connsiteX133" fmla="*/ 398859 w 558438"/>
            <a:gd name="connsiteY133" fmla="*/ 179487 h 478631"/>
            <a:gd name="connsiteX134" fmla="*/ 372269 w 558438"/>
            <a:gd name="connsiteY134" fmla="*/ 132953 h 478631"/>
            <a:gd name="connsiteX135" fmla="*/ 372269 w 558438"/>
            <a:gd name="connsiteY135" fmla="*/ 79772 h 478631"/>
            <a:gd name="connsiteX136" fmla="*/ 299809 w 558438"/>
            <a:gd name="connsiteY136" fmla="*/ 13295 h 478631"/>
            <a:gd name="connsiteX137" fmla="*/ 186134 w 558438"/>
            <a:gd name="connsiteY137" fmla="*/ 0 h 478631"/>
            <a:gd name="connsiteX138" fmla="*/ 0 w 558438"/>
            <a:gd name="connsiteY138" fmla="*/ 79772 h 478631"/>
            <a:gd name="connsiteX139" fmla="*/ 0 w 558438"/>
            <a:gd name="connsiteY139" fmla="*/ 146248 h 478631"/>
            <a:gd name="connsiteX140" fmla="*/ 26591 w 558438"/>
            <a:gd name="connsiteY140" fmla="*/ 192782 h 478631"/>
            <a:gd name="connsiteX141" fmla="*/ 26591 w 558438"/>
            <a:gd name="connsiteY141" fmla="*/ 205413 h 478631"/>
            <a:gd name="connsiteX142" fmla="*/ 0 w 558438"/>
            <a:gd name="connsiteY142" fmla="*/ 252611 h 478631"/>
            <a:gd name="connsiteX143" fmla="*/ 0 w 558438"/>
            <a:gd name="connsiteY143" fmla="*/ 319088 h 478631"/>
            <a:gd name="connsiteX144" fmla="*/ 72459 w 558438"/>
            <a:gd name="connsiteY144" fmla="*/ 385564 h 478631"/>
            <a:gd name="connsiteX145" fmla="*/ 186134 w 558438"/>
            <a:gd name="connsiteY145" fmla="*/ 398859 h 478631"/>
            <a:gd name="connsiteX146" fmla="*/ 258594 w 558438"/>
            <a:gd name="connsiteY146" fmla="*/ 465336 h 478631"/>
            <a:gd name="connsiteX147" fmla="*/ 372269 w 558438"/>
            <a:gd name="connsiteY147" fmla="*/ 478631 h 478631"/>
            <a:gd name="connsiteX148" fmla="*/ 558403 w 558438"/>
            <a:gd name="connsiteY148" fmla="*/ 398859 h 478631"/>
            <a:gd name="connsiteX149" fmla="*/ 558403 w 558438"/>
            <a:gd name="connsiteY149" fmla="*/ 332383 h 478631"/>
            <a:gd name="connsiteX150" fmla="*/ 532477 w 558438"/>
            <a:gd name="connsiteY150" fmla="*/ 285849 h 4786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558438" h="478631">
              <a:moveTo>
                <a:pt x="519182" y="398859"/>
              </a:moveTo>
              <a:cubicBezTo>
                <a:pt x="519182" y="407501"/>
                <a:pt x="509210" y="415479"/>
                <a:pt x="492591" y="421461"/>
              </a:cubicBezTo>
              <a:lnTo>
                <a:pt x="492591" y="397530"/>
              </a:lnTo>
              <a:cubicBezTo>
                <a:pt x="501898" y="394871"/>
                <a:pt x="511205" y="390882"/>
                <a:pt x="519182" y="386894"/>
              </a:cubicBezTo>
              <a:lnTo>
                <a:pt x="519182" y="398859"/>
              </a:lnTo>
              <a:close/>
              <a:moveTo>
                <a:pt x="466001" y="354985"/>
              </a:moveTo>
              <a:lnTo>
                <a:pt x="466001" y="331053"/>
              </a:lnTo>
              <a:cubicBezTo>
                <a:pt x="475307" y="328394"/>
                <a:pt x="484614" y="324406"/>
                <a:pt x="492591" y="320417"/>
              </a:cubicBezTo>
              <a:lnTo>
                <a:pt x="492591" y="332383"/>
              </a:lnTo>
              <a:cubicBezTo>
                <a:pt x="492591" y="341025"/>
                <a:pt x="482620" y="349002"/>
                <a:pt x="466001" y="354985"/>
              </a:cubicBezTo>
              <a:close/>
              <a:moveTo>
                <a:pt x="466001" y="429439"/>
              </a:moveTo>
              <a:cubicBezTo>
                <a:pt x="458024" y="431433"/>
                <a:pt x="448717" y="432762"/>
                <a:pt x="439410" y="434092"/>
              </a:cubicBezTo>
              <a:lnTo>
                <a:pt x="439410" y="408166"/>
              </a:lnTo>
              <a:cubicBezTo>
                <a:pt x="448052" y="406837"/>
                <a:pt x="457359" y="405507"/>
                <a:pt x="466001" y="404178"/>
              </a:cubicBezTo>
              <a:lnTo>
                <a:pt x="466001" y="429439"/>
              </a:lnTo>
              <a:close/>
              <a:moveTo>
                <a:pt x="412819" y="341690"/>
              </a:moveTo>
              <a:cubicBezTo>
                <a:pt x="421461" y="340360"/>
                <a:pt x="430768" y="339030"/>
                <a:pt x="439410" y="337701"/>
              </a:cubicBezTo>
              <a:lnTo>
                <a:pt x="439410" y="362962"/>
              </a:lnTo>
              <a:cubicBezTo>
                <a:pt x="431433" y="364956"/>
                <a:pt x="422126" y="366286"/>
                <a:pt x="412819" y="367615"/>
              </a:cubicBezTo>
              <a:lnTo>
                <a:pt x="412819" y="341690"/>
              </a:lnTo>
              <a:close/>
              <a:moveTo>
                <a:pt x="412819" y="437416"/>
              </a:moveTo>
              <a:cubicBezTo>
                <a:pt x="404177" y="438081"/>
                <a:pt x="395536" y="438745"/>
                <a:pt x="386229" y="438745"/>
              </a:cubicBezTo>
              <a:lnTo>
                <a:pt x="386229" y="412155"/>
              </a:lnTo>
              <a:cubicBezTo>
                <a:pt x="394206" y="412155"/>
                <a:pt x="403513" y="411490"/>
                <a:pt x="412819" y="410825"/>
              </a:cubicBezTo>
              <a:lnTo>
                <a:pt x="412819" y="437416"/>
              </a:lnTo>
              <a:close/>
              <a:moveTo>
                <a:pt x="359638" y="372269"/>
              </a:moveTo>
              <a:lnTo>
                <a:pt x="359638" y="345678"/>
              </a:lnTo>
              <a:cubicBezTo>
                <a:pt x="367615" y="345678"/>
                <a:pt x="376922" y="345013"/>
                <a:pt x="386229" y="344349"/>
              </a:cubicBezTo>
              <a:lnTo>
                <a:pt x="386229" y="370939"/>
              </a:lnTo>
              <a:cubicBezTo>
                <a:pt x="377587" y="371604"/>
                <a:pt x="368945" y="371604"/>
                <a:pt x="359638" y="372269"/>
              </a:cubicBezTo>
              <a:close/>
              <a:moveTo>
                <a:pt x="359638" y="438745"/>
              </a:moveTo>
              <a:cubicBezTo>
                <a:pt x="350331" y="438745"/>
                <a:pt x="341690" y="438081"/>
                <a:pt x="333048" y="437416"/>
              </a:cubicBezTo>
              <a:lnTo>
                <a:pt x="333048" y="412155"/>
              </a:lnTo>
              <a:cubicBezTo>
                <a:pt x="337701" y="412155"/>
                <a:pt x="341690" y="412155"/>
                <a:pt x="346343" y="412155"/>
              </a:cubicBezTo>
              <a:cubicBezTo>
                <a:pt x="350331" y="412155"/>
                <a:pt x="354985" y="412155"/>
                <a:pt x="359638" y="412155"/>
              </a:cubicBezTo>
              <a:lnTo>
                <a:pt x="359638" y="438745"/>
              </a:lnTo>
              <a:close/>
              <a:moveTo>
                <a:pt x="306457" y="344349"/>
              </a:moveTo>
              <a:cubicBezTo>
                <a:pt x="315099" y="345013"/>
                <a:pt x="323741" y="345678"/>
                <a:pt x="333048" y="345678"/>
              </a:cubicBezTo>
              <a:lnTo>
                <a:pt x="333048" y="372269"/>
              </a:lnTo>
              <a:cubicBezTo>
                <a:pt x="323741" y="372269"/>
                <a:pt x="315099" y="371604"/>
                <a:pt x="306457" y="370939"/>
              </a:cubicBezTo>
              <a:lnTo>
                <a:pt x="306457" y="344349"/>
              </a:lnTo>
              <a:close/>
              <a:moveTo>
                <a:pt x="306457" y="434092"/>
              </a:moveTo>
              <a:cubicBezTo>
                <a:pt x="297150" y="432762"/>
                <a:pt x="287844" y="431433"/>
                <a:pt x="279866" y="429439"/>
              </a:cubicBezTo>
              <a:lnTo>
                <a:pt x="279866" y="408166"/>
              </a:lnTo>
              <a:cubicBezTo>
                <a:pt x="288508" y="409496"/>
                <a:pt x="297150" y="410160"/>
                <a:pt x="306457" y="410825"/>
              </a:cubicBezTo>
              <a:lnTo>
                <a:pt x="306457" y="434092"/>
              </a:lnTo>
              <a:close/>
              <a:moveTo>
                <a:pt x="253276" y="362962"/>
              </a:moveTo>
              <a:lnTo>
                <a:pt x="253276" y="337036"/>
              </a:lnTo>
              <a:cubicBezTo>
                <a:pt x="261918" y="338366"/>
                <a:pt x="270560" y="340360"/>
                <a:pt x="279866" y="341025"/>
              </a:cubicBezTo>
              <a:lnTo>
                <a:pt x="279866" y="367615"/>
              </a:lnTo>
              <a:cubicBezTo>
                <a:pt x="270560" y="366286"/>
                <a:pt x="261253" y="364956"/>
                <a:pt x="253276" y="362962"/>
              </a:cubicBezTo>
              <a:close/>
              <a:moveTo>
                <a:pt x="253276" y="421461"/>
              </a:moveTo>
              <a:cubicBezTo>
                <a:pt x="236657" y="414814"/>
                <a:pt x="226685" y="406837"/>
                <a:pt x="226685" y="398859"/>
              </a:cubicBezTo>
              <a:lnTo>
                <a:pt x="226685" y="397530"/>
              </a:lnTo>
              <a:cubicBezTo>
                <a:pt x="226685" y="397530"/>
                <a:pt x="226685" y="397530"/>
                <a:pt x="227350" y="397530"/>
              </a:cubicBezTo>
              <a:cubicBezTo>
                <a:pt x="229344" y="398195"/>
                <a:pt x="230674" y="398859"/>
                <a:pt x="232668" y="398859"/>
              </a:cubicBezTo>
              <a:cubicBezTo>
                <a:pt x="239316" y="400854"/>
                <a:pt x="245963" y="402183"/>
                <a:pt x="253276" y="403513"/>
              </a:cubicBezTo>
              <a:lnTo>
                <a:pt x="253276" y="421461"/>
              </a:lnTo>
              <a:close/>
              <a:moveTo>
                <a:pt x="146913" y="331053"/>
              </a:moveTo>
              <a:cubicBezTo>
                <a:pt x="151567" y="331053"/>
                <a:pt x="155555" y="331718"/>
                <a:pt x="160209" y="331718"/>
              </a:cubicBezTo>
              <a:lnTo>
                <a:pt x="160209" y="332383"/>
              </a:lnTo>
              <a:cubicBezTo>
                <a:pt x="160209" y="341690"/>
                <a:pt x="162203" y="350996"/>
                <a:pt x="166856" y="358309"/>
              </a:cubicBezTo>
              <a:cubicBezTo>
                <a:pt x="160209" y="358309"/>
                <a:pt x="153561" y="357644"/>
                <a:pt x="146913" y="356979"/>
              </a:cubicBezTo>
              <a:lnTo>
                <a:pt x="146913" y="331053"/>
              </a:lnTo>
              <a:close/>
              <a:moveTo>
                <a:pt x="120323" y="251281"/>
              </a:moveTo>
              <a:cubicBezTo>
                <a:pt x="128965" y="252611"/>
                <a:pt x="137606" y="254605"/>
                <a:pt x="146913" y="255270"/>
              </a:cubicBezTo>
              <a:lnTo>
                <a:pt x="146913" y="281861"/>
              </a:lnTo>
              <a:cubicBezTo>
                <a:pt x="137606" y="280531"/>
                <a:pt x="128300" y="279202"/>
                <a:pt x="120323" y="277207"/>
              </a:cubicBezTo>
              <a:lnTo>
                <a:pt x="120323" y="251281"/>
              </a:lnTo>
              <a:close/>
              <a:moveTo>
                <a:pt x="120323" y="354320"/>
              </a:moveTo>
              <a:cubicBezTo>
                <a:pt x="111016" y="352991"/>
                <a:pt x="101709" y="351661"/>
                <a:pt x="93732" y="349667"/>
              </a:cubicBezTo>
              <a:lnTo>
                <a:pt x="93732" y="323741"/>
              </a:lnTo>
              <a:cubicBezTo>
                <a:pt x="102374" y="325070"/>
                <a:pt x="111016" y="327065"/>
                <a:pt x="120323" y="327729"/>
              </a:cubicBezTo>
              <a:lnTo>
                <a:pt x="120323" y="354320"/>
              </a:lnTo>
              <a:close/>
              <a:moveTo>
                <a:pt x="67141" y="245963"/>
              </a:moveTo>
              <a:lnTo>
                <a:pt x="67141" y="233998"/>
              </a:lnTo>
              <a:cubicBezTo>
                <a:pt x="75119" y="237986"/>
                <a:pt x="83760" y="241310"/>
                <a:pt x="93732" y="243969"/>
              </a:cubicBezTo>
              <a:lnTo>
                <a:pt x="93732" y="268565"/>
              </a:lnTo>
              <a:cubicBezTo>
                <a:pt x="77113" y="262582"/>
                <a:pt x="67141" y="254605"/>
                <a:pt x="67141" y="245963"/>
              </a:cubicBezTo>
              <a:close/>
              <a:moveTo>
                <a:pt x="67141" y="341690"/>
              </a:moveTo>
              <a:cubicBezTo>
                <a:pt x="50522" y="335042"/>
                <a:pt x="40551" y="327065"/>
                <a:pt x="40551" y="319088"/>
              </a:cubicBezTo>
              <a:lnTo>
                <a:pt x="40551" y="307122"/>
              </a:lnTo>
              <a:cubicBezTo>
                <a:pt x="48528" y="311110"/>
                <a:pt x="57170" y="314434"/>
                <a:pt x="67141" y="317093"/>
              </a:cubicBezTo>
              <a:lnTo>
                <a:pt x="67141" y="341690"/>
              </a:lnTo>
              <a:close/>
              <a:moveTo>
                <a:pt x="40551" y="134283"/>
              </a:moveTo>
              <a:cubicBezTo>
                <a:pt x="48528" y="138271"/>
                <a:pt x="57170" y="141595"/>
                <a:pt x="67141" y="144254"/>
              </a:cubicBezTo>
              <a:lnTo>
                <a:pt x="67141" y="168850"/>
              </a:lnTo>
              <a:cubicBezTo>
                <a:pt x="50522" y="162203"/>
                <a:pt x="40551" y="154226"/>
                <a:pt x="40551" y="146248"/>
              </a:cubicBezTo>
              <a:lnTo>
                <a:pt x="40551" y="134283"/>
              </a:lnTo>
              <a:close/>
              <a:moveTo>
                <a:pt x="120323" y="155555"/>
              </a:moveTo>
              <a:lnTo>
                <a:pt x="120323" y="182146"/>
              </a:lnTo>
              <a:cubicBezTo>
                <a:pt x="111016" y="180816"/>
                <a:pt x="101709" y="179487"/>
                <a:pt x="93732" y="177492"/>
              </a:cubicBezTo>
              <a:lnTo>
                <a:pt x="93732" y="151567"/>
              </a:lnTo>
              <a:cubicBezTo>
                <a:pt x="102374" y="152896"/>
                <a:pt x="111016" y="154226"/>
                <a:pt x="120323" y="155555"/>
              </a:cubicBezTo>
              <a:close/>
              <a:moveTo>
                <a:pt x="186799" y="39886"/>
              </a:moveTo>
              <a:cubicBezTo>
                <a:pt x="267901" y="39886"/>
                <a:pt x="333048" y="57835"/>
                <a:pt x="333048" y="79772"/>
              </a:cubicBezTo>
              <a:cubicBezTo>
                <a:pt x="333048" y="101709"/>
                <a:pt x="267901" y="119658"/>
                <a:pt x="186799" y="119658"/>
              </a:cubicBezTo>
              <a:cubicBezTo>
                <a:pt x="105698" y="119658"/>
                <a:pt x="40551" y="101709"/>
                <a:pt x="40551" y="79772"/>
              </a:cubicBezTo>
              <a:cubicBezTo>
                <a:pt x="40551" y="57835"/>
                <a:pt x="105698" y="39886"/>
                <a:pt x="186799" y="39886"/>
              </a:cubicBezTo>
              <a:close/>
              <a:moveTo>
                <a:pt x="226685" y="354985"/>
              </a:moveTo>
              <a:cubicBezTo>
                <a:pt x="210066" y="348337"/>
                <a:pt x="200094" y="340360"/>
                <a:pt x="200094" y="332383"/>
              </a:cubicBezTo>
              <a:lnTo>
                <a:pt x="200094" y="320417"/>
              </a:lnTo>
              <a:cubicBezTo>
                <a:pt x="208072" y="324406"/>
                <a:pt x="216714" y="327729"/>
                <a:pt x="226685" y="330389"/>
              </a:cubicBezTo>
              <a:lnTo>
                <a:pt x="226685" y="354985"/>
              </a:lnTo>
              <a:close/>
              <a:moveTo>
                <a:pt x="306457" y="168850"/>
              </a:moveTo>
              <a:lnTo>
                <a:pt x="306457" y="144919"/>
              </a:lnTo>
              <a:cubicBezTo>
                <a:pt x="315764" y="142260"/>
                <a:pt x="325070" y="138271"/>
                <a:pt x="333048" y="134283"/>
              </a:cubicBezTo>
              <a:lnTo>
                <a:pt x="333048" y="146248"/>
              </a:lnTo>
              <a:cubicBezTo>
                <a:pt x="333048" y="154890"/>
                <a:pt x="323076" y="162868"/>
                <a:pt x="306457" y="168850"/>
              </a:cubicBezTo>
              <a:close/>
              <a:moveTo>
                <a:pt x="253276" y="181481"/>
              </a:moveTo>
              <a:lnTo>
                <a:pt x="253276" y="155555"/>
              </a:lnTo>
              <a:cubicBezTo>
                <a:pt x="261918" y="154226"/>
                <a:pt x="271224" y="152896"/>
                <a:pt x="279866" y="151567"/>
              </a:cubicBezTo>
              <a:lnTo>
                <a:pt x="279866" y="176828"/>
              </a:lnTo>
              <a:cubicBezTo>
                <a:pt x="271889" y="178822"/>
                <a:pt x="262582" y="180151"/>
                <a:pt x="253276" y="181481"/>
              </a:cubicBezTo>
              <a:close/>
              <a:moveTo>
                <a:pt x="200094" y="186134"/>
              </a:moveTo>
              <a:lnTo>
                <a:pt x="200094" y="159544"/>
              </a:lnTo>
              <a:cubicBezTo>
                <a:pt x="208072" y="159544"/>
                <a:pt x="217378" y="158879"/>
                <a:pt x="226685" y="158214"/>
              </a:cubicBezTo>
              <a:lnTo>
                <a:pt x="226685" y="184805"/>
              </a:lnTo>
              <a:cubicBezTo>
                <a:pt x="218043" y="185470"/>
                <a:pt x="209401" y="185470"/>
                <a:pt x="200094" y="186134"/>
              </a:cubicBezTo>
              <a:close/>
              <a:moveTo>
                <a:pt x="146913" y="184805"/>
              </a:moveTo>
              <a:lnTo>
                <a:pt x="146913" y="158214"/>
              </a:lnTo>
              <a:cubicBezTo>
                <a:pt x="155555" y="158879"/>
                <a:pt x="164197" y="159544"/>
                <a:pt x="173504" y="159544"/>
              </a:cubicBezTo>
              <a:lnTo>
                <a:pt x="173504" y="186134"/>
              </a:lnTo>
              <a:cubicBezTo>
                <a:pt x="164197" y="185470"/>
                <a:pt x="155555" y="185470"/>
                <a:pt x="146913" y="184805"/>
              </a:cubicBezTo>
              <a:close/>
              <a:moveTo>
                <a:pt x="492591" y="265906"/>
              </a:moveTo>
              <a:cubicBezTo>
                <a:pt x="492591" y="287844"/>
                <a:pt x="427444" y="305792"/>
                <a:pt x="346343" y="305792"/>
              </a:cubicBezTo>
              <a:cubicBezTo>
                <a:pt x="265241" y="305792"/>
                <a:pt x="200094" y="287844"/>
                <a:pt x="200094" y="265906"/>
              </a:cubicBezTo>
              <a:cubicBezTo>
                <a:pt x="200094" y="243969"/>
                <a:pt x="265241" y="226020"/>
                <a:pt x="346343" y="226020"/>
              </a:cubicBezTo>
              <a:cubicBezTo>
                <a:pt x="427444" y="226020"/>
                <a:pt x="492591" y="243969"/>
                <a:pt x="492591" y="265906"/>
              </a:cubicBezTo>
              <a:close/>
              <a:moveTo>
                <a:pt x="532477" y="285849"/>
              </a:moveTo>
              <a:lnTo>
                <a:pt x="532477" y="265906"/>
              </a:lnTo>
              <a:cubicBezTo>
                <a:pt x="532477" y="234662"/>
                <a:pt x="507881" y="212060"/>
                <a:pt x="460018" y="199430"/>
              </a:cubicBezTo>
              <a:cubicBezTo>
                <a:pt x="442069" y="194776"/>
                <a:pt x="421461" y="190788"/>
                <a:pt x="398195" y="188793"/>
              </a:cubicBezTo>
              <a:cubicBezTo>
                <a:pt x="398859" y="186134"/>
                <a:pt x="398859" y="182811"/>
                <a:pt x="398859" y="179487"/>
              </a:cubicBezTo>
              <a:cubicBezTo>
                <a:pt x="398859" y="160873"/>
                <a:pt x="390217" y="144919"/>
                <a:pt x="372269" y="132953"/>
              </a:cubicBezTo>
              <a:lnTo>
                <a:pt x="372269" y="79772"/>
              </a:lnTo>
              <a:cubicBezTo>
                <a:pt x="372269" y="48528"/>
                <a:pt x="347672" y="25926"/>
                <a:pt x="299809" y="13295"/>
              </a:cubicBezTo>
              <a:cubicBezTo>
                <a:pt x="268565" y="4653"/>
                <a:pt x="228679" y="0"/>
                <a:pt x="186134" y="0"/>
              </a:cubicBezTo>
              <a:cubicBezTo>
                <a:pt x="130294" y="0"/>
                <a:pt x="0" y="7977"/>
                <a:pt x="0" y="79772"/>
              </a:cubicBezTo>
              <a:lnTo>
                <a:pt x="0" y="146248"/>
              </a:lnTo>
              <a:cubicBezTo>
                <a:pt x="0" y="164862"/>
                <a:pt x="8642" y="180816"/>
                <a:pt x="26591" y="192782"/>
              </a:cubicBezTo>
              <a:lnTo>
                <a:pt x="26591" y="205413"/>
              </a:lnTo>
              <a:cubicBezTo>
                <a:pt x="10636" y="216714"/>
                <a:pt x="0" y="232003"/>
                <a:pt x="0" y="252611"/>
              </a:cubicBezTo>
              <a:lnTo>
                <a:pt x="0" y="319088"/>
              </a:lnTo>
              <a:cubicBezTo>
                <a:pt x="0" y="350331"/>
                <a:pt x="24596" y="372934"/>
                <a:pt x="72459" y="385564"/>
              </a:cubicBezTo>
              <a:cubicBezTo>
                <a:pt x="103703" y="394206"/>
                <a:pt x="143589" y="398859"/>
                <a:pt x="186134" y="398859"/>
              </a:cubicBezTo>
              <a:cubicBezTo>
                <a:pt x="186134" y="430103"/>
                <a:pt x="210731" y="452705"/>
                <a:pt x="258594" y="465336"/>
              </a:cubicBezTo>
              <a:cubicBezTo>
                <a:pt x="289838" y="473978"/>
                <a:pt x="329724" y="478631"/>
                <a:pt x="372269" y="478631"/>
              </a:cubicBezTo>
              <a:cubicBezTo>
                <a:pt x="428109" y="478631"/>
                <a:pt x="558403" y="470654"/>
                <a:pt x="558403" y="398859"/>
              </a:cubicBezTo>
              <a:lnTo>
                <a:pt x="558403" y="332383"/>
              </a:lnTo>
              <a:cubicBezTo>
                <a:pt x="559068" y="313769"/>
                <a:pt x="550426" y="297815"/>
                <a:pt x="532477" y="285849"/>
              </a:cubicBezTo>
              <a:close/>
            </a:path>
          </a:pathLst>
        </a:custGeom>
        <a:solidFill>
          <a:srgbClr val="FFC000"/>
        </a:solidFill>
        <a:ln w="6648" cap="flat">
          <a:noFill/>
          <a:prstDash val="solid"/>
          <a:miter/>
        </a:ln>
      </xdr:spPr>
      <xdr:txBody>
        <a:bodyPr rtlCol="0" anchor="ctr"/>
        <a:lstStyle/>
        <a:p>
          <a:endParaRPr lang="en-US"/>
        </a:p>
      </xdr:txBody>
    </xdr:sp>
    <xdr:clientData/>
  </xdr:twoCellAnchor>
  <xdr:twoCellAnchor editAs="oneCell">
    <xdr:from>
      <xdr:col>10</xdr:col>
      <xdr:colOff>245152</xdr:colOff>
      <xdr:row>5</xdr:row>
      <xdr:rowOff>128606</xdr:rowOff>
    </xdr:from>
    <xdr:to>
      <xdr:col>10</xdr:col>
      <xdr:colOff>438126</xdr:colOff>
      <xdr:row>6</xdr:row>
      <xdr:rowOff>126915</xdr:rowOff>
    </xdr:to>
    <xdr:pic>
      <xdr:nvPicPr>
        <xdr:cNvPr id="70" name="Graphic 69" descr="Normal Distribution with solid fill">
          <a:extLst>
            <a:ext uri="{FF2B5EF4-FFF2-40B4-BE49-F238E27FC236}">
              <a16:creationId xmlns:a16="http://schemas.microsoft.com/office/drawing/2014/main" id="{F5AFBC98-6A08-4629-B76C-4C6DDE5A750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103152" y="1128731"/>
          <a:ext cx="192974" cy="198334"/>
        </a:xfrm>
        <a:prstGeom prst="rect">
          <a:avLst/>
        </a:prstGeom>
      </xdr:spPr>
    </xdr:pic>
    <xdr:clientData/>
  </xdr:twoCellAnchor>
  <xdr:twoCellAnchor editAs="oneCell">
    <xdr:from>
      <xdr:col>7</xdr:col>
      <xdr:colOff>361949</xdr:colOff>
      <xdr:row>5</xdr:row>
      <xdr:rowOff>124065</xdr:rowOff>
    </xdr:from>
    <xdr:to>
      <xdr:col>7</xdr:col>
      <xdr:colOff>565618</xdr:colOff>
      <xdr:row>6</xdr:row>
      <xdr:rowOff>128444</xdr:rowOff>
    </xdr:to>
    <xdr:pic>
      <xdr:nvPicPr>
        <xdr:cNvPr id="71" name="Graphic 70" descr="Caret Up with solid fill">
          <a:extLst>
            <a:ext uri="{FF2B5EF4-FFF2-40B4-BE49-F238E27FC236}">
              <a16:creationId xmlns:a16="http://schemas.microsoft.com/office/drawing/2014/main" id="{C040FF97-E7DE-4A91-B1FE-DA36486A61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162549" y="1124190"/>
          <a:ext cx="203669" cy="204404"/>
        </a:xfrm>
        <a:prstGeom prst="rect">
          <a:avLst/>
        </a:prstGeom>
      </xdr:spPr>
    </xdr:pic>
    <xdr:clientData/>
  </xdr:twoCellAnchor>
  <xdr:twoCellAnchor editAs="oneCell">
    <xdr:from>
      <xdr:col>12</xdr:col>
      <xdr:colOff>27514</xdr:colOff>
      <xdr:row>5</xdr:row>
      <xdr:rowOff>133590</xdr:rowOff>
    </xdr:from>
    <xdr:to>
      <xdr:col>12</xdr:col>
      <xdr:colOff>231183</xdr:colOff>
      <xdr:row>6</xdr:row>
      <xdr:rowOff>137969</xdr:rowOff>
    </xdr:to>
    <xdr:pic>
      <xdr:nvPicPr>
        <xdr:cNvPr id="72" name="Graphic 71" descr="Caret Up with solid fill">
          <a:extLst>
            <a:ext uri="{FF2B5EF4-FFF2-40B4-BE49-F238E27FC236}">
              <a16:creationId xmlns:a16="http://schemas.microsoft.com/office/drawing/2014/main" id="{43967689-C82B-47EB-AEE9-BDB5776BF2F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rot="10800000">
          <a:off x="8282514" y="1139007"/>
          <a:ext cx="203669" cy="205462"/>
        </a:xfrm>
        <a:prstGeom prst="rect">
          <a:avLst/>
        </a:prstGeom>
      </xdr:spPr>
    </xdr:pic>
    <xdr:clientData/>
  </xdr:twoCellAnchor>
  <xdr:twoCellAnchor>
    <xdr:from>
      <xdr:col>12</xdr:col>
      <xdr:colOff>266700</xdr:colOff>
      <xdr:row>5</xdr:row>
      <xdr:rowOff>15347</xdr:rowOff>
    </xdr:from>
    <xdr:to>
      <xdr:col>13</xdr:col>
      <xdr:colOff>628650</xdr:colOff>
      <xdr:row>8</xdr:row>
      <xdr:rowOff>196013</xdr:rowOff>
    </xdr:to>
    <xdr:graphicFrame macro="">
      <xdr:nvGraphicFramePr>
        <xdr:cNvPr id="4" name="Chart 3">
          <a:extLst>
            <a:ext uri="{FF2B5EF4-FFF2-40B4-BE49-F238E27FC236}">
              <a16:creationId xmlns:a16="http://schemas.microsoft.com/office/drawing/2014/main" id="{9A627B4A-FF0B-453D-8D00-8C297400B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619125</xdr:colOff>
      <xdr:row>4</xdr:row>
      <xdr:rowOff>76200</xdr:rowOff>
    </xdr:from>
    <xdr:to>
      <xdr:col>14</xdr:col>
      <xdr:colOff>266700</xdr:colOff>
      <xdr:row>4</xdr:row>
      <xdr:rowOff>76200</xdr:rowOff>
    </xdr:to>
    <xdr:cxnSp macro="">
      <xdr:nvCxnSpPr>
        <xdr:cNvPr id="79" name="Straight Connector 78">
          <a:extLst>
            <a:ext uri="{FF2B5EF4-FFF2-40B4-BE49-F238E27FC236}">
              <a16:creationId xmlns:a16="http://schemas.microsoft.com/office/drawing/2014/main" id="{C97372FD-5709-4E24-8CBE-EA2375D7E3F0}"/>
            </a:ext>
          </a:extLst>
        </xdr:cNvPr>
        <xdr:cNvCxnSpPr/>
      </xdr:nvCxnSpPr>
      <xdr:spPr>
        <a:xfrm>
          <a:off x="8848725" y="876300"/>
          <a:ext cx="1019175"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38217</xdr:colOff>
      <xdr:row>0</xdr:row>
      <xdr:rowOff>142875</xdr:rowOff>
    </xdr:from>
    <xdr:to>
      <xdr:col>14</xdr:col>
      <xdr:colOff>552524</xdr:colOff>
      <xdr:row>4</xdr:row>
      <xdr:rowOff>66676</xdr:rowOff>
    </xdr:to>
    <xdr:grpSp>
      <xdr:nvGrpSpPr>
        <xdr:cNvPr id="86" name="Group 85">
          <a:extLst>
            <a:ext uri="{FF2B5EF4-FFF2-40B4-BE49-F238E27FC236}">
              <a16:creationId xmlns:a16="http://schemas.microsoft.com/office/drawing/2014/main" id="{057956B7-1D53-5464-8009-C81671222D76}"/>
            </a:ext>
          </a:extLst>
        </xdr:cNvPr>
        <xdr:cNvGrpSpPr/>
      </xdr:nvGrpSpPr>
      <xdr:grpSpPr>
        <a:xfrm>
          <a:off x="8981134" y="142875"/>
          <a:ext cx="1202223" cy="728134"/>
          <a:chOff x="9251054" y="141749"/>
          <a:chExt cx="1197522" cy="713203"/>
        </a:xfrm>
      </xdr:grpSpPr>
      <xdr:sp macro="" textlink="">
        <xdr:nvSpPr>
          <xdr:cNvPr id="73" name="TextBox 72">
            <a:extLst>
              <a:ext uri="{FF2B5EF4-FFF2-40B4-BE49-F238E27FC236}">
                <a16:creationId xmlns:a16="http://schemas.microsoft.com/office/drawing/2014/main" id="{188D85D2-2C30-2C46-D773-4608F6AA64E0}"/>
              </a:ext>
            </a:extLst>
          </xdr:cNvPr>
          <xdr:cNvSpPr txBox="1"/>
        </xdr:nvSpPr>
        <xdr:spPr>
          <a:xfrm>
            <a:off x="9251054" y="141749"/>
            <a:ext cx="1197522" cy="292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Total</a:t>
            </a:r>
            <a:r>
              <a:rPr lang="en-US" sz="900" b="1" baseline="0">
                <a:solidFill>
                  <a:schemeClr val="bg2">
                    <a:lumMod val="25000"/>
                  </a:schemeClr>
                </a:solidFill>
                <a:latin typeface="Abadi" panose="020B0604020104020204" pitchFamily="34" charset="0"/>
              </a:rPr>
              <a:t> paid Calls</a:t>
            </a:r>
            <a:endParaRPr lang="en-US" sz="1200" b="1">
              <a:solidFill>
                <a:schemeClr val="bg2">
                  <a:lumMod val="25000"/>
                </a:schemeClr>
              </a:solidFill>
              <a:latin typeface="Abadi" panose="020B0604020104020204" pitchFamily="34" charset="0"/>
            </a:endParaRPr>
          </a:p>
        </xdr:txBody>
      </xdr:sp>
      <xdr:sp macro="" textlink="">
        <xdr:nvSpPr>
          <xdr:cNvPr id="80" name="TextBox 79">
            <a:extLst>
              <a:ext uri="{FF2B5EF4-FFF2-40B4-BE49-F238E27FC236}">
                <a16:creationId xmlns:a16="http://schemas.microsoft.com/office/drawing/2014/main" id="{97264FFA-3056-7368-BD02-9324AA7A82E0}"/>
              </a:ext>
            </a:extLst>
          </xdr:cNvPr>
          <xdr:cNvSpPr txBox="1"/>
        </xdr:nvSpPr>
        <xdr:spPr>
          <a:xfrm>
            <a:off x="9659742" y="648357"/>
            <a:ext cx="466724" cy="20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baseline="0">
                <a:solidFill>
                  <a:schemeClr val="bg2">
                    <a:lumMod val="25000"/>
                  </a:schemeClr>
                </a:solidFill>
                <a:latin typeface="Abadi" panose="020B0604020104020204" pitchFamily="34" charset="0"/>
              </a:rPr>
              <a:t>Calls</a:t>
            </a:r>
            <a:endParaRPr lang="en-US" sz="1200" b="0">
              <a:solidFill>
                <a:schemeClr val="bg2">
                  <a:lumMod val="25000"/>
                </a:schemeClr>
              </a:solidFill>
              <a:latin typeface="Abadi" panose="020B0604020104020204" pitchFamily="34" charset="0"/>
            </a:endParaRPr>
          </a:p>
        </xdr:txBody>
      </xdr:sp>
      <xdr:sp macro="" textlink="Insights!AG3">
        <xdr:nvSpPr>
          <xdr:cNvPr id="84" name="TextBox 83">
            <a:extLst>
              <a:ext uri="{FF2B5EF4-FFF2-40B4-BE49-F238E27FC236}">
                <a16:creationId xmlns:a16="http://schemas.microsoft.com/office/drawing/2014/main" id="{C6D30EBD-D6E5-259C-B276-D7E9C0550785}"/>
              </a:ext>
            </a:extLst>
          </xdr:cNvPr>
          <xdr:cNvSpPr txBox="1"/>
        </xdr:nvSpPr>
        <xdr:spPr>
          <a:xfrm>
            <a:off x="9640035" y="428877"/>
            <a:ext cx="466724" cy="20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890713D-599D-4F5B-826B-A12B5C6DEAA2}" type="TxLink">
              <a:rPr lang="en-US" sz="1200" b="0" i="0" u="none" strike="noStrike">
                <a:solidFill>
                  <a:srgbClr val="000000"/>
                </a:solidFill>
                <a:latin typeface="Calibri"/>
                <a:cs typeface="Calibri"/>
              </a:rPr>
              <a:pPr algn="l"/>
              <a:t> 71 </a:t>
            </a:fld>
            <a:endParaRPr lang="en-US" sz="1200" b="0">
              <a:solidFill>
                <a:schemeClr val="bg2">
                  <a:lumMod val="25000"/>
                </a:schemeClr>
              </a:solidFill>
              <a:latin typeface="Abadi" panose="020B0604020104020204" pitchFamily="34" charset="0"/>
            </a:endParaRPr>
          </a:p>
        </xdr:txBody>
      </xdr:sp>
    </xdr:grpSp>
    <xdr:clientData/>
  </xdr:twoCellAnchor>
  <xdr:twoCellAnchor>
    <xdr:from>
      <xdr:col>13</xdr:col>
      <xdr:colOff>19159</xdr:colOff>
      <xdr:row>4</xdr:row>
      <xdr:rowOff>90324</xdr:rowOff>
    </xdr:from>
    <xdr:to>
      <xdr:col>14</xdr:col>
      <xdr:colOff>533465</xdr:colOff>
      <xdr:row>8</xdr:row>
      <xdr:rowOff>14125</xdr:rowOff>
    </xdr:to>
    <xdr:grpSp>
      <xdr:nvGrpSpPr>
        <xdr:cNvPr id="87" name="Group 86">
          <a:extLst>
            <a:ext uri="{FF2B5EF4-FFF2-40B4-BE49-F238E27FC236}">
              <a16:creationId xmlns:a16="http://schemas.microsoft.com/office/drawing/2014/main" id="{60E97B4D-8AFD-D4EE-32D6-DD1F8F2A3273}"/>
            </a:ext>
          </a:extLst>
        </xdr:cNvPr>
        <xdr:cNvGrpSpPr/>
      </xdr:nvGrpSpPr>
      <xdr:grpSpPr>
        <a:xfrm>
          <a:off x="8962076" y="894657"/>
          <a:ext cx="1202222" cy="728135"/>
          <a:chOff x="9232041" y="141749"/>
          <a:chExt cx="1197522" cy="713203"/>
        </a:xfrm>
      </xdr:grpSpPr>
      <xdr:sp macro="" textlink="">
        <xdr:nvSpPr>
          <xdr:cNvPr id="88" name="TextBox 87">
            <a:extLst>
              <a:ext uri="{FF2B5EF4-FFF2-40B4-BE49-F238E27FC236}">
                <a16:creationId xmlns:a16="http://schemas.microsoft.com/office/drawing/2014/main" id="{221070A2-8364-DC7A-A642-2425069ED68A}"/>
              </a:ext>
            </a:extLst>
          </xdr:cNvPr>
          <xdr:cNvSpPr txBox="1"/>
        </xdr:nvSpPr>
        <xdr:spPr>
          <a:xfrm>
            <a:off x="9232041" y="141749"/>
            <a:ext cx="1197522" cy="292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Total</a:t>
            </a:r>
            <a:r>
              <a:rPr lang="en-US" sz="900" b="1" baseline="0">
                <a:solidFill>
                  <a:schemeClr val="bg2">
                    <a:lumMod val="25000"/>
                  </a:schemeClr>
                </a:solidFill>
                <a:latin typeface="Abadi" panose="020B0604020104020204" pitchFamily="34" charset="0"/>
              </a:rPr>
              <a:t> Unpaid Calls</a:t>
            </a:r>
            <a:endParaRPr lang="en-US" sz="1200" b="0">
              <a:solidFill>
                <a:schemeClr val="bg2">
                  <a:lumMod val="25000"/>
                </a:schemeClr>
              </a:solidFill>
              <a:latin typeface="Abadi" panose="020B0604020104020204" pitchFamily="34" charset="0"/>
            </a:endParaRPr>
          </a:p>
        </xdr:txBody>
      </xdr:sp>
      <xdr:sp macro="" textlink="">
        <xdr:nvSpPr>
          <xdr:cNvPr id="89" name="TextBox 88">
            <a:extLst>
              <a:ext uri="{FF2B5EF4-FFF2-40B4-BE49-F238E27FC236}">
                <a16:creationId xmlns:a16="http://schemas.microsoft.com/office/drawing/2014/main" id="{95BA918D-E14F-F67B-5571-313C6A08EA65}"/>
              </a:ext>
            </a:extLst>
          </xdr:cNvPr>
          <xdr:cNvSpPr txBox="1"/>
        </xdr:nvSpPr>
        <xdr:spPr>
          <a:xfrm>
            <a:off x="9659742" y="648357"/>
            <a:ext cx="466724" cy="20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baseline="0">
                <a:solidFill>
                  <a:schemeClr val="bg2">
                    <a:lumMod val="25000"/>
                  </a:schemeClr>
                </a:solidFill>
                <a:latin typeface="Abadi" panose="020B0604020104020204" pitchFamily="34" charset="0"/>
              </a:rPr>
              <a:t>Calls</a:t>
            </a:r>
            <a:endParaRPr lang="en-US" sz="1200" b="0">
              <a:solidFill>
                <a:schemeClr val="bg2">
                  <a:lumMod val="25000"/>
                </a:schemeClr>
              </a:solidFill>
              <a:latin typeface="Abadi" panose="020B0604020104020204" pitchFamily="34" charset="0"/>
            </a:endParaRPr>
          </a:p>
        </xdr:txBody>
      </xdr:sp>
      <xdr:sp macro="" textlink="Insights!AG2">
        <xdr:nvSpPr>
          <xdr:cNvPr id="90" name="TextBox 89">
            <a:extLst>
              <a:ext uri="{FF2B5EF4-FFF2-40B4-BE49-F238E27FC236}">
                <a16:creationId xmlns:a16="http://schemas.microsoft.com/office/drawing/2014/main" id="{8870C148-A066-A3BF-4E99-924AC95C6A27}"/>
              </a:ext>
            </a:extLst>
          </xdr:cNvPr>
          <xdr:cNvSpPr txBox="1"/>
        </xdr:nvSpPr>
        <xdr:spPr>
          <a:xfrm>
            <a:off x="9640035" y="428877"/>
            <a:ext cx="466724" cy="206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80971A5-F819-4EF3-BAD9-928B58F41A80}" type="TxLink">
              <a:rPr lang="en-US" sz="1200" b="0" i="0" u="none" strike="noStrike">
                <a:solidFill>
                  <a:srgbClr val="000000"/>
                </a:solidFill>
                <a:latin typeface="Calibri"/>
                <a:cs typeface="Calibri"/>
              </a:rPr>
              <a:pPr algn="l"/>
              <a:t> 56 </a:t>
            </a:fld>
            <a:endParaRPr lang="en-US" sz="1200" b="0">
              <a:solidFill>
                <a:schemeClr val="bg2">
                  <a:lumMod val="25000"/>
                </a:schemeClr>
              </a:solidFill>
              <a:latin typeface="Abadi" panose="020B0604020104020204" pitchFamily="34" charset="0"/>
            </a:endParaRPr>
          </a:p>
        </xdr:txBody>
      </xdr:sp>
    </xdr:grpSp>
    <xdr:clientData/>
  </xdr:twoCellAnchor>
  <xdr:twoCellAnchor>
    <xdr:from>
      <xdr:col>12</xdr:col>
      <xdr:colOff>606721</xdr:colOff>
      <xdr:row>6</xdr:row>
      <xdr:rowOff>113643</xdr:rowOff>
    </xdr:from>
    <xdr:to>
      <xdr:col>13</xdr:col>
      <xdr:colOff>360308</xdr:colOff>
      <xdr:row>7</xdr:row>
      <xdr:rowOff>125063</xdr:rowOff>
    </xdr:to>
    <xdr:sp macro="" textlink="Insights!AH2">
      <xdr:nvSpPr>
        <xdr:cNvPr id="91" name="TextBox 90">
          <a:extLst>
            <a:ext uri="{FF2B5EF4-FFF2-40B4-BE49-F238E27FC236}">
              <a16:creationId xmlns:a16="http://schemas.microsoft.com/office/drawing/2014/main" id="{AF1AE4BA-A0C9-AFDB-143D-612D5AD78200}"/>
            </a:ext>
          </a:extLst>
        </xdr:cNvPr>
        <xdr:cNvSpPr txBox="1"/>
      </xdr:nvSpPr>
      <xdr:spPr>
        <a:xfrm>
          <a:off x="8836321" y="1313793"/>
          <a:ext cx="439387" cy="21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6D18C2-84D7-4E4E-BDE5-45244AA2B5CC}" type="TxLink">
            <a:rPr lang="en-US" sz="900" b="0" i="0" u="none" strike="noStrike">
              <a:solidFill>
                <a:srgbClr val="000000"/>
              </a:solidFill>
              <a:latin typeface="Calibri"/>
              <a:cs typeface="Calibri"/>
            </a:rPr>
            <a:pPr algn="l"/>
            <a:t>44%</a:t>
          </a:fld>
          <a:endParaRPr lang="en-US" sz="500" b="0">
            <a:solidFill>
              <a:schemeClr val="bg2">
                <a:lumMod val="25000"/>
              </a:schemeClr>
            </a:solidFill>
            <a:latin typeface="Abadi" panose="020B0604020104020204" pitchFamily="34" charset="0"/>
          </a:endParaRPr>
        </a:p>
      </xdr:txBody>
    </xdr:sp>
    <xdr:clientData/>
  </xdr:twoCellAnchor>
  <xdr:twoCellAnchor editAs="oneCell">
    <xdr:from>
      <xdr:col>14</xdr:col>
      <xdr:colOff>485773</xdr:colOff>
      <xdr:row>3</xdr:row>
      <xdr:rowOff>9525</xdr:rowOff>
    </xdr:from>
    <xdr:to>
      <xdr:col>16</xdr:col>
      <xdr:colOff>428624</xdr:colOff>
      <xdr:row>8</xdr:row>
      <xdr:rowOff>9526</xdr:rowOff>
    </xdr:to>
    <mc:AlternateContent xmlns:mc="http://schemas.openxmlformats.org/markup-compatibility/2006" xmlns:a14="http://schemas.microsoft.com/office/drawing/2010/main">
      <mc:Choice Requires="a14">
        <xdr:graphicFrame macro="">
          <xdr:nvGraphicFramePr>
            <xdr:cNvPr id="47" name="Month">
              <a:extLst>
                <a:ext uri="{FF2B5EF4-FFF2-40B4-BE49-F238E27FC236}">
                  <a16:creationId xmlns:a16="http://schemas.microsoft.com/office/drawing/2014/main" id="{9C65E538-82AA-4C44-9637-D58320FAB9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086973" y="609600"/>
              <a:ext cx="1314451"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504246</xdr:colOff>
      <xdr:row>0</xdr:row>
      <xdr:rowOff>190500</xdr:rowOff>
    </xdr:from>
    <xdr:to>
      <xdr:col>16</xdr:col>
      <xdr:colOff>332753</xdr:colOff>
      <xdr:row>2</xdr:row>
      <xdr:rowOff>152400</xdr:rowOff>
    </xdr:to>
    <xdr:sp macro="" textlink="">
      <xdr:nvSpPr>
        <xdr:cNvPr id="50" name="TextBox 49">
          <a:extLst>
            <a:ext uri="{FF2B5EF4-FFF2-40B4-BE49-F238E27FC236}">
              <a16:creationId xmlns:a16="http://schemas.microsoft.com/office/drawing/2014/main" id="{91DE5218-F902-4B98-8117-F7ED10BEF1AC}"/>
            </a:ext>
          </a:extLst>
        </xdr:cNvPr>
        <xdr:cNvSpPr txBox="1"/>
      </xdr:nvSpPr>
      <xdr:spPr>
        <a:xfrm>
          <a:off x="10105446" y="190500"/>
          <a:ext cx="1200107"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effectLst/>
              <a:latin typeface="Abadi" panose="020B0604020104020204" pitchFamily="34" charset="0"/>
              <a:ea typeface="+mn-ea"/>
              <a:cs typeface="+mn-cs"/>
            </a:rPr>
            <a:t>Monthly</a:t>
          </a:r>
          <a:endParaRPr lang="en-US" sz="900">
            <a:solidFill>
              <a:schemeClr val="bg1"/>
            </a:solidFill>
            <a:effectLst/>
            <a:latin typeface="Abadi" panose="020B0604020104020204" pitchFamily="34" charset="0"/>
          </a:endParaRPr>
        </a:p>
        <a:p>
          <a:r>
            <a:rPr lang="en-US" sz="900" b="1">
              <a:solidFill>
                <a:schemeClr val="bg1"/>
              </a:solidFill>
              <a:effectLst/>
              <a:latin typeface="Abadi" panose="020B0604020104020204" pitchFamily="34" charset="0"/>
              <a:ea typeface="+mn-ea"/>
              <a:cs typeface="+mn-cs"/>
            </a:rPr>
            <a:t>Slicer</a:t>
          </a:r>
          <a:endParaRPr lang="en-US" sz="900">
            <a:solidFill>
              <a:schemeClr val="bg1"/>
            </a:solidFill>
            <a:effectLst/>
            <a:latin typeface="Abadi" panose="020B0604020104020204" pitchFamily="34" charset="0"/>
          </a:endParaRPr>
        </a:p>
      </xdr:txBody>
    </xdr:sp>
    <xdr:clientData/>
  </xdr:twoCellAnchor>
  <xdr:twoCellAnchor>
    <xdr:from>
      <xdr:col>14</xdr:col>
      <xdr:colOff>590550</xdr:colOff>
      <xdr:row>2</xdr:row>
      <xdr:rowOff>123825</xdr:rowOff>
    </xdr:from>
    <xdr:to>
      <xdr:col>15</xdr:col>
      <xdr:colOff>666750</xdr:colOff>
      <xdr:row>2</xdr:row>
      <xdr:rowOff>133350</xdr:rowOff>
    </xdr:to>
    <xdr:cxnSp macro="">
      <xdr:nvCxnSpPr>
        <xdr:cNvPr id="52" name="Straight Connector 51">
          <a:extLst>
            <a:ext uri="{FF2B5EF4-FFF2-40B4-BE49-F238E27FC236}">
              <a16:creationId xmlns:a16="http://schemas.microsoft.com/office/drawing/2014/main" id="{E6F72481-8BFF-4768-A221-9325812C90E2}"/>
            </a:ext>
          </a:extLst>
        </xdr:cNvPr>
        <xdr:cNvCxnSpPr/>
      </xdr:nvCxnSpPr>
      <xdr:spPr>
        <a:xfrm flipV="1">
          <a:off x="10191750" y="523875"/>
          <a:ext cx="762000" cy="9525"/>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215806</xdr:colOff>
      <xdr:row>1</xdr:row>
      <xdr:rowOff>72665</xdr:rowOff>
    </xdr:from>
    <xdr:to>
      <xdr:col>16</xdr:col>
      <xdr:colOff>365218</xdr:colOff>
      <xdr:row>1</xdr:row>
      <xdr:rowOff>146409</xdr:rowOff>
    </xdr:to>
    <xdr:sp macro="" textlink="">
      <xdr:nvSpPr>
        <xdr:cNvPr id="59" name="Arrow: Up 58">
          <a:hlinkClick xmlns:r="http://schemas.openxmlformats.org/officeDocument/2006/relationships" r:id="rId13" tooltip="Go To Database"/>
          <a:extLst>
            <a:ext uri="{FF2B5EF4-FFF2-40B4-BE49-F238E27FC236}">
              <a16:creationId xmlns:a16="http://schemas.microsoft.com/office/drawing/2014/main" id="{39145E7B-278F-4B19-B2E8-268DF2252A86}"/>
            </a:ext>
          </a:extLst>
        </xdr:cNvPr>
        <xdr:cNvSpPr/>
      </xdr:nvSpPr>
      <xdr:spPr>
        <a:xfrm rot="3433952">
          <a:off x="11226440" y="234856"/>
          <a:ext cx="73744" cy="149412"/>
        </a:xfrm>
        <a:prstGeom prst="up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504827</xdr:colOff>
      <xdr:row>0</xdr:row>
      <xdr:rowOff>133349</xdr:rowOff>
    </xdr:from>
    <xdr:to>
      <xdr:col>18</xdr:col>
      <xdr:colOff>466725</xdr:colOff>
      <xdr:row>8</xdr:row>
      <xdr:rowOff>95250</xdr:rowOff>
    </xdr:to>
    <xdr:sp macro="" textlink="">
      <xdr:nvSpPr>
        <xdr:cNvPr id="61" name="Rectangle: Rounded Corners 60">
          <a:extLst>
            <a:ext uri="{FF2B5EF4-FFF2-40B4-BE49-F238E27FC236}">
              <a16:creationId xmlns:a16="http://schemas.microsoft.com/office/drawing/2014/main" id="{C3C74F98-3CC8-75A7-3820-B148F97BA654}"/>
            </a:ext>
          </a:extLst>
        </xdr:cNvPr>
        <xdr:cNvSpPr/>
      </xdr:nvSpPr>
      <xdr:spPr>
        <a:xfrm>
          <a:off x="11477627" y="133349"/>
          <a:ext cx="1333498" cy="156210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504827</xdr:colOff>
      <xdr:row>0</xdr:row>
      <xdr:rowOff>133349</xdr:rowOff>
    </xdr:from>
    <xdr:to>
      <xdr:col>18</xdr:col>
      <xdr:colOff>333334</xdr:colOff>
      <xdr:row>2</xdr:row>
      <xdr:rowOff>30003</xdr:rowOff>
    </xdr:to>
    <xdr:sp macro="" textlink="">
      <xdr:nvSpPr>
        <xdr:cNvPr id="67" name="TextBox 66">
          <a:extLst>
            <a:ext uri="{FF2B5EF4-FFF2-40B4-BE49-F238E27FC236}">
              <a16:creationId xmlns:a16="http://schemas.microsoft.com/office/drawing/2014/main" id="{3D762005-1F0A-45FE-95EC-C38F5FE5D346}"/>
            </a:ext>
          </a:extLst>
        </xdr:cNvPr>
        <xdr:cNvSpPr txBox="1"/>
      </xdr:nvSpPr>
      <xdr:spPr>
        <a:xfrm>
          <a:off x="11477627" y="133349"/>
          <a:ext cx="1200107" cy="296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2">
                  <a:lumMod val="25000"/>
                </a:schemeClr>
              </a:solidFill>
              <a:latin typeface="Abadi" panose="020B0604020104020204" pitchFamily="34" charset="0"/>
            </a:rPr>
            <a:t>Enrolled Courses</a:t>
          </a:r>
          <a:endParaRPr lang="en-US" sz="1400" b="1">
            <a:solidFill>
              <a:schemeClr val="bg2">
                <a:lumMod val="25000"/>
              </a:schemeClr>
            </a:solidFill>
            <a:latin typeface="Abadi" panose="020B0604020104020204" pitchFamily="34" charset="0"/>
          </a:endParaRPr>
        </a:p>
      </xdr:txBody>
    </xdr:sp>
    <xdr:clientData/>
  </xdr:twoCellAnchor>
  <xdr:twoCellAnchor>
    <xdr:from>
      <xdr:col>16</xdr:col>
      <xdr:colOff>419101</xdr:colOff>
      <xdr:row>2</xdr:row>
      <xdr:rowOff>85725</xdr:rowOff>
    </xdr:from>
    <xdr:to>
      <xdr:col>18</xdr:col>
      <xdr:colOff>581025</xdr:colOff>
      <xdr:row>8</xdr:row>
      <xdr:rowOff>179854</xdr:rowOff>
    </xdr:to>
    <xdr:graphicFrame macro="">
      <xdr:nvGraphicFramePr>
        <xdr:cNvPr id="68" name="Chart 67">
          <a:extLst>
            <a:ext uri="{FF2B5EF4-FFF2-40B4-BE49-F238E27FC236}">
              <a16:creationId xmlns:a16="http://schemas.microsoft.com/office/drawing/2014/main" id="{A3C44E52-4A68-43CB-B5DB-7B876408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581024</xdr:colOff>
      <xdr:row>1</xdr:row>
      <xdr:rowOff>161925</xdr:rowOff>
    </xdr:from>
    <xdr:to>
      <xdr:col>17</xdr:col>
      <xdr:colOff>552449</xdr:colOff>
      <xdr:row>3</xdr:row>
      <xdr:rowOff>28575</xdr:rowOff>
    </xdr:to>
    <xdr:sp macro="" textlink="Insights!AL21">
      <xdr:nvSpPr>
        <xdr:cNvPr id="75" name="TextBox 74">
          <a:extLst>
            <a:ext uri="{FF2B5EF4-FFF2-40B4-BE49-F238E27FC236}">
              <a16:creationId xmlns:a16="http://schemas.microsoft.com/office/drawing/2014/main" id="{C4F897B2-A962-854B-B162-ADDD44B6ED1D}"/>
            </a:ext>
          </a:extLst>
        </xdr:cNvPr>
        <xdr:cNvSpPr txBox="1"/>
      </xdr:nvSpPr>
      <xdr:spPr>
        <a:xfrm>
          <a:off x="11553824" y="361950"/>
          <a:ext cx="6572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1C655B-9071-4AD2-9044-5A49343DACB1}" type="TxLink">
            <a:rPr lang="en-US" sz="1400" b="0" i="0" u="none" strike="noStrike">
              <a:solidFill>
                <a:srgbClr val="7030A0"/>
              </a:solidFill>
              <a:latin typeface="Calibri"/>
              <a:cs typeface="Calibri"/>
            </a:rPr>
            <a:pPr/>
            <a:t>206</a:t>
          </a:fld>
          <a:endParaRPr lang="en-US" sz="1200">
            <a:solidFill>
              <a:srgbClr val="7030A0"/>
            </a:solidFill>
          </a:endParaRPr>
        </a:p>
      </xdr:txBody>
    </xdr:sp>
    <xdr:clientData/>
  </xdr:twoCellAnchor>
  <xdr:twoCellAnchor>
    <xdr:from>
      <xdr:col>17</xdr:col>
      <xdr:colOff>295277</xdr:colOff>
      <xdr:row>2</xdr:row>
      <xdr:rowOff>57149</xdr:rowOff>
    </xdr:from>
    <xdr:to>
      <xdr:col>18</xdr:col>
      <xdr:colOff>257175</xdr:colOff>
      <xdr:row>3</xdr:row>
      <xdr:rowOff>57150</xdr:rowOff>
    </xdr:to>
    <xdr:sp macro="" textlink="">
      <xdr:nvSpPr>
        <xdr:cNvPr id="76" name="TextBox 79">
          <a:extLst>
            <a:ext uri="{FF2B5EF4-FFF2-40B4-BE49-F238E27FC236}">
              <a16:creationId xmlns:a16="http://schemas.microsoft.com/office/drawing/2014/main" id="{1EB0EDD8-2B1D-D1AC-A71F-D8BA3DCB911D}"/>
            </a:ext>
          </a:extLst>
        </xdr:cNvPr>
        <xdr:cNvSpPr txBox="1"/>
      </xdr:nvSpPr>
      <xdr:spPr>
        <a:xfrm>
          <a:off x="11953877" y="457199"/>
          <a:ext cx="647698"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600" b="0" baseline="0">
              <a:solidFill>
                <a:schemeClr val="bg2">
                  <a:lumMod val="25000"/>
                </a:schemeClr>
              </a:solidFill>
              <a:latin typeface="Abadi" panose="020B0604020104020204" pitchFamily="34" charset="0"/>
            </a:rPr>
            <a:t>Courses</a:t>
          </a:r>
          <a:endParaRPr lang="en-US" sz="1050" b="0">
            <a:solidFill>
              <a:schemeClr val="bg2">
                <a:lumMod val="25000"/>
              </a:schemeClr>
            </a:solidFill>
            <a:latin typeface="Abadi" panose="020B0604020104020204" pitchFamily="34" charset="0"/>
          </a:endParaRPr>
        </a:p>
      </xdr:txBody>
    </xdr:sp>
    <xdr:clientData/>
  </xdr:twoCellAnchor>
  <xdr:twoCellAnchor>
    <xdr:from>
      <xdr:col>16</xdr:col>
      <xdr:colOff>581024</xdr:colOff>
      <xdr:row>3</xdr:row>
      <xdr:rowOff>152400</xdr:rowOff>
    </xdr:from>
    <xdr:to>
      <xdr:col>17</xdr:col>
      <xdr:colOff>552449</xdr:colOff>
      <xdr:row>5</xdr:row>
      <xdr:rowOff>19050</xdr:rowOff>
    </xdr:to>
    <xdr:sp macro="" textlink="Insights!AM21">
      <xdr:nvSpPr>
        <xdr:cNvPr id="78" name="TextBox 77">
          <a:extLst>
            <a:ext uri="{FF2B5EF4-FFF2-40B4-BE49-F238E27FC236}">
              <a16:creationId xmlns:a16="http://schemas.microsoft.com/office/drawing/2014/main" id="{5AB53DFD-5DB4-86CF-44FE-BB1797BAEED7}"/>
            </a:ext>
          </a:extLst>
        </xdr:cNvPr>
        <xdr:cNvSpPr txBox="1"/>
      </xdr:nvSpPr>
      <xdr:spPr>
        <a:xfrm>
          <a:off x="11553824" y="752475"/>
          <a:ext cx="6572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B5946E-B923-4106-B79E-03DA1ACE40DA}" type="TxLink">
            <a:rPr lang="en-US" sz="1400" b="0" i="0" u="none" strike="noStrike">
              <a:solidFill>
                <a:srgbClr val="FFC000"/>
              </a:solidFill>
              <a:latin typeface="Calibri"/>
              <a:cs typeface="Calibri"/>
            </a:rPr>
            <a:pPr/>
            <a:t>1.62</a:t>
          </a:fld>
          <a:endParaRPr lang="en-US" sz="1400">
            <a:solidFill>
              <a:srgbClr val="FFC000"/>
            </a:solidFill>
          </a:endParaRPr>
        </a:p>
      </xdr:txBody>
    </xdr:sp>
    <xdr:clientData/>
  </xdr:twoCellAnchor>
  <xdr:twoCellAnchor>
    <xdr:from>
      <xdr:col>17</xdr:col>
      <xdr:colOff>295277</xdr:colOff>
      <xdr:row>4</xdr:row>
      <xdr:rowOff>19049</xdr:rowOff>
    </xdr:from>
    <xdr:to>
      <xdr:col>18</xdr:col>
      <xdr:colOff>257175</xdr:colOff>
      <xdr:row>5</xdr:row>
      <xdr:rowOff>19050</xdr:rowOff>
    </xdr:to>
    <xdr:sp macro="" textlink="">
      <xdr:nvSpPr>
        <xdr:cNvPr id="81" name="TextBox 79">
          <a:extLst>
            <a:ext uri="{FF2B5EF4-FFF2-40B4-BE49-F238E27FC236}">
              <a16:creationId xmlns:a16="http://schemas.microsoft.com/office/drawing/2014/main" id="{19112010-FBF4-4558-F7D0-802D804D3363}"/>
            </a:ext>
          </a:extLst>
        </xdr:cNvPr>
        <xdr:cNvSpPr txBox="1"/>
      </xdr:nvSpPr>
      <xdr:spPr>
        <a:xfrm>
          <a:off x="11953877" y="819149"/>
          <a:ext cx="647698"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600" b="0" baseline="0">
              <a:solidFill>
                <a:schemeClr val="bg2">
                  <a:lumMod val="25000"/>
                </a:schemeClr>
              </a:solidFill>
              <a:latin typeface="Abadi" panose="020B0604020104020204" pitchFamily="34" charset="0"/>
            </a:rPr>
            <a:t>Courses</a:t>
          </a:r>
          <a:endParaRPr lang="en-US" sz="1050" b="0">
            <a:solidFill>
              <a:schemeClr val="bg2">
                <a:lumMod val="25000"/>
              </a:schemeClr>
            </a:solidFill>
            <a:latin typeface="Abadi" panose="020B0604020104020204" pitchFamily="34" charset="0"/>
          </a:endParaRPr>
        </a:p>
      </xdr:txBody>
    </xdr:sp>
    <xdr:clientData/>
  </xdr:twoCellAnchor>
  <xdr:twoCellAnchor>
    <xdr:from>
      <xdr:col>16</xdr:col>
      <xdr:colOff>590552</xdr:colOff>
      <xdr:row>3</xdr:row>
      <xdr:rowOff>0</xdr:rowOff>
    </xdr:from>
    <xdr:to>
      <xdr:col>17</xdr:col>
      <xdr:colOff>533400</xdr:colOff>
      <xdr:row>4</xdr:row>
      <xdr:rowOff>19193</xdr:rowOff>
    </xdr:to>
    <xdr:sp macro="" textlink="">
      <xdr:nvSpPr>
        <xdr:cNvPr id="82" name="TextBox 81">
          <a:extLst>
            <a:ext uri="{FF2B5EF4-FFF2-40B4-BE49-F238E27FC236}">
              <a16:creationId xmlns:a16="http://schemas.microsoft.com/office/drawing/2014/main" id="{3EBC8947-1258-4AC1-A6D9-C9C7651623CE}"/>
            </a:ext>
          </a:extLst>
        </xdr:cNvPr>
        <xdr:cNvSpPr txBox="1"/>
      </xdr:nvSpPr>
      <xdr:spPr>
        <a:xfrm>
          <a:off x="11563352" y="600075"/>
          <a:ext cx="628648" cy="219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baseline="0">
              <a:solidFill>
                <a:schemeClr val="bg2">
                  <a:lumMod val="25000"/>
                </a:schemeClr>
              </a:solidFill>
              <a:latin typeface="Abadi" panose="020B0604020104020204" pitchFamily="34" charset="0"/>
            </a:rPr>
            <a:t>Average</a:t>
          </a:r>
          <a:endParaRPr lang="en-US" sz="1400" b="0">
            <a:solidFill>
              <a:schemeClr val="bg2">
                <a:lumMod val="25000"/>
              </a:schemeClr>
            </a:solidFill>
            <a:latin typeface="Abadi" panose="020B0604020104020204" pitchFamily="34" charset="0"/>
          </a:endParaRPr>
        </a:p>
      </xdr:txBody>
    </xdr:sp>
    <xdr:clientData/>
  </xdr:twoCellAnchor>
  <xdr:twoCellAnchor editAs="oneCell">
    <xdr:from>
      <xdr:col>17</xdr:col>
      <xdr:colOff>447674</xdr:colOff>
      <xdr:row>3</xdr:row>
      <xdr:rowOff>29895</xdr:rowOff>
    </xdr:from>
    <xdr:to>
      <xdr:col>17</xdr:col>
      <xdr:colOff>593025</xdr:colOff>
      <xdr:row>3</xdr:row>
      <xdr:rowOff>179283</xdr:rowOff>
    </xdr:to>
    <xdr:pic>
      <xdr:nvPicPr>
        <xdr:cNvPr id="83" name="Graphic 82" descr="Normal Distribution with solid fill">
          <a:extLst>
            <a:ext uri="{FF2B5EF4-FFF2-40B4-BE49-F238E27FC236}">
              <a16:creationId xmlns:a16="http://schemas.microsoft.com/office/drawing/2014/main" id="{78906ECD-406D-4031-BFAD-F3A8DA4099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106274" y="629970"/>
          <a:ext cx="145351" cy="149388"/>
        </a:xfrm>
        <a:prstGeom prst="rect">
          <a:avLst/>
        </a:prstGeom>
      </xdr:spPr>
    </xdr:pic>
    <xdr:clientData/>
  </xdr:twoCellAnchor>
  <xdr:twoCellAnchor>
    <xdr:from>
      <xdr:col>16</xdr:col>
      <xdr:colOff>28575</xdr:colOff>
      <xdr:row>8</xdr:row>
      <xdr:rowOff>161924</xdr:rowOff>
    </xdr:from>
    <xdr:to>
      <xdr:col>18</xdr:col>
      <xdr:colOff>466725</xdr:colOff>
      <xdr:row>17</xdr:row>
      <xdr:rowOff>57150</xdr:rowOff>
    </xdr:to>
    <xdr:sp macro="" textlink="">
      <xdr:nvSpPr>
        <xdr:cNvPr id="92" name="Rectangle: Rounded Corners 91">
          <a:extLst>
            <a:ext uri="{FF2B5EF4-FFF2-40B4-BE49-F238E27FC236}">
              <a16:creationId xmlns:a16="http://schemas.microsoft.com/office/drawing/2014/main" id="{FDC9028A-5088-A156-2AD1-C4FDF4F53FF6}"/>
            </a:ext>
          </a:extLst>
        </xdr:cNvPr>
        <xdr:cNvSpPr/>
      </xdr:nvSpPr>
      <xdr:spPr>
        <a:xfrm>
          <a:off x="11001375" y="1762124"/>
          <a:ext cx="1809750" cy="1695451"/>
        </a:xfrm>
        <a:prstGeom prst="roundRect">
          <a:avLst>
            <a:gd name="adj" fmla="val 6021"/>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471509</xdr:colOff>
      <xdr:row>9</xdr:row>
      <xdr:rowOff>9524</xdr:rowOff>
    </xdr:from>
    <xdr:to>
      <xdr:col>17</xdr:col>
      <xdr:colOff>571500</xdr:colOff>
      <xdr:row>10</xdr:row>
      <xdr:rowOff>106203</xdr:rowOff>
    </xdr:to>
    <xdr:sp macro="" textlink="">
      <xdr:nvSpPr>
        <xdr:cNvPr id="93" name="TextBox 92">
          <a:extLst>
            <a:ext uri="{FF2B5EF4-FFF2-40B4-BE49-F238E27FC236}">
              <a16:creationId xmlns:a16="http://schemas.microsoft.com/office/drawing/2014/main" id="{F0C639CD-EFFA-488A-854C-4BC42C8130E9}"/>
            </a:ext>
          </a:extLst>
        </xdr:cNvPr>
        <xdr:cNvSpPr txBox="1"/>
      </xdr:nvSpPr>
      <xdr:spPr>
        <a:xfrm>
          <a:off x="11444309" y="1809749"/>
          <a:ext cx="785791" cy="296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2">
                  <a:lumMod val="25000"/>
                </a:schemeClr>
              </a:solidFill>
              <a:latin typeface="Abadi" panose="020B0604020104020204" pitchFamily="34" charset="0"/>
            </a:rPr>
            <a:t>Area Code</a:t>
          </a:r>
          <a:endParaRPr lang="en-US" sz="1600" b="1">
            <a:solidFill>
              <a:schemeClr val="bg2">
                <a:lumMod val="25000"/>
              </a:schemeClr>
            </a:solidFill>
            <a:latin typeface="Abadi" panose="020B0604020104020204" pitchFamily="34" charset="0"/>
          </a:endParaRPr>
        </a:p>
      </xdr:txBody>
    </xdr:sp>
    <xdr:clientData/>
  </xdr:twoCellAnchor>
  <xdr:twoCellAnchor>
    <xdr:from>
      <xdr:col>15</xdr:col>
      <xdr:colOff>419099</xdr:colOff>
      <xdr:row>9</xdr:row>
      <xdr:rowOff>152400</xdr:rowOff>
    </xdr:from>
    <xdr:to>
      <xdr:col>19</xdr:col>
      <xdr:colOff>123824</xdr:colOff>
      <xdr:row>17</xdr:row>
      <xdr:rowOff>111498</xdr:rowOff>
    </xdr:to>
    <xdr:graphicFrame macro="">
      <xdr:nvGraphicFramePr>
        <xdr:cNvPr id="94" name="Chart 93">
          <a:extLst>
            <a:ext uri="{FF2B5EF4-FFF2-40B4-BE49-F238E27FC236}">
              <a16:creationId xmlns:a16="http://schemas.microsoft.com/office/drawing/2014/main" id="{23D0004F-DB9F-4683-89CB-9B211D00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19050</xdr:colOff>
      <xdr:row>17</xdr:row>
      <xdr:rowOff>142873</xdr:rowOff>
    </xdr:from>
    <xdr:to>
      <xdr:col>18</xdr:col>
      <xdr:colOff>466726</xdr:colOff>
      <xdr:row>27</xdr:row>
      <xdr:rowOff>66674</xdr:rowOff>
    </xdr:to>
    <xdr:sp macro="" textlink="">
      <xdr:nvSpPr>
        <xdr:cNvPr id="95" name="Rectangle: Rounded Corners 94">
          <a:extLst>
            <a:ext uri="{FF2B5EF4-FFF2-40B4-BE49-F238E27FC236}">
              <a16:creationId xmlns:a16="http://schemas.microsoft.com/office/drawing/2014/main" id="{8F442C65-97C1-0F9D-CED3-CD83DA6C0990}"/>
            </a:ext>
          </a:extLst>
        </xdr:cNvPr>
        <xdr:cNvSpPr/>
      </xdr:nvSpPr>
      <xdr:spPr>
        <a:xfrm>
          <a:off x="10991850" y="3543298"/>
          <a:ext cx="1819276" cy="1924051"/>
        </a:xfrm>
        <a:prstGeom prst="roundRect">
          <a:avLst>
            <a:gd name="adj" fmla="val 6021"/>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542924</xdr:colOff>
      <xdr:row>17</xdr:row>
      <xdr:rowOff>142874</xdr:rowOff>
    </xdr:from>
    <xdr:to>
      <xdr:col>19</xdr:col>
      <xdr:colOff>485775</xdr:colOff>
      <xdr:row>26</xdr:row>
      <xdr:rowOff>115824</xdr:rowOff>
    </xdr:to>
    <xdr:graphicFrame macro="">
      <xdr:nvGraphicFramePr>
        <xdr:cNvPr id="44" name="Chart 43">
          <a:extLst>
            <a:ext uri="{FF2B5EF4-FFF2-40B4-BE49-F238E27FC236}">
              <a16:creationId xmlns:a16="http://schemas.microsoft.com/office/drawing/2014/main" id="{E3095905-B1B3-428D-9AA4-2AA226F17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316718</xdr:colOff>
      <xdr:row>20</xdr:row>
      <xdr:rowOff>85725</xdr:rowOff>
    </xdr:from>
    <xdr:to>
      <xdr:col>17</xdr:col>
      <xdr:colOff>683409</xdr:colOff>
      <xdr:row>22</xdr:row>
      <xdr:rowOff>161925</xdr:rowOff>
    </xdr:to>
    <xdr:sp macro="" textlink="">
      <xdr:nvSpPr>
        <xdr:cNvPr id="48" name="TextBox 47">
          <a:extLst>
            <a:ext uri="{FF2B5EF4-FFF2-40B4-BE49-F238E27FC236}">
              <a16:creationId xmlns:a16="http://schemas.microsoft.com/office/drawing/2014/main" id="{68642B7C-5745-F5F4-2914-68F94BFF2BB7}"/>
            </a:ext>
          </a:extLst>
        </xdr:cNvPr>
        <xdr:cNvSpPr txBox="1"/>
      </xdr:nvSpPr>
      <xdr:spPr>
        <a:xfrm>
          <a:off x="11289518" y="4086225"/>
          <a:ext cx="105249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2">
                  <a:lumMod val="25000"/>
                </a:schemeClr>
              </a:solidFill>
              <a:latin typeface="Abadi" panose="020B0604020104020204" pitchFamily="34" charset="0"/>
            </a:rPr>
            <a:t>Trainning Models</a:t>
          </a:r>
          <a:endParaRPr lang="en-US" sz="1600" b="1">
            <a:solidFill>
              <a:schemeClr val="bg2">
                <a:lumMod val="25000"/>
              </a:schemeClr>
            </a:solidFill>
            <a:latin typeface="Abadi" panose="020B0604020104020204" pitchFamily="34" charset="0"/>
          </a:endParaRPr>
        </a:p>
      </xdr:txBody>
    </xdr:sp>
    <xdr:clientData/>
  </xdr:twoCellAnchor>
  <xdr:twoCellAnchor>
    <xdr:from>
      <xdr:col>12</xdr:col>
      <xdr:colOff>504826</xdr:colOff>
      <xdr:row>8</xdr:row>
      <xdr:rowOff>161924</xdr:rowOff>
    </xdr:from>
    <xdr:to>
      <xdr:col>15</xdr:col>
      <xdr:colOff>619126</xdr:colOff>
      <xdr:row>27</xdr:row>
      <xdr:rowOff>76200</xdr:rowOff>
    </xdr:to>
    <xdr:sp macro="" textlink="">
      <xdr:nvSpPr>
        <xdr:cNvPr id="49" name="Rectangle: Rounded Corners 48">
          <a:extLst>
            <a:ext uri="{FF2B5EF4-FFF2-40B4-BE49-F238E27FC236}">
              <a16:creationId xmlns:a16="http://schemas.microsoft.com/office/drawing/2014/main" id="{8E630F51-4BF7-B3CB-C957-6209128F1542}"/>
            </a:ext>
          </a:extLst>
        </xdr:cNvPr>
        <xdr:cNvSpPr/>
      </xdr:nvSpPr>
      <xdr:spPr>
        <a:xfrm>
          <a:off x="8734426" y="1762124"/>
          <a:ext cx="2171700" cy="3714751"/>
        </a:xfrm>
        <a:prstGeom prst="roundRect">
          <a:avLst>
            <a:gd name="adj" fmla="val 6021"/>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538183</xdr:colOff>
      <xdr:row>9</xdr:row>
      <xdr:rowOff>66674</xdr:rowOff>
    </xdr:from>
    <xdr:to>
      <xdr:col>16</xdr:col>
      <xdr:colOff>104774</xdr:colOff>
      <xdr:row>10</xdr:row>
      <xdr:rowOff>163353</xdr:rowOff>
    </xdr:to>
    <xdr:sp macro="" textlink="">
      <xdr:nvSpPr>
        <xdr:cNvPr id="51" name="TextBox 50">
          <a:extLst>
            <a:ext uri="{FF2B5EF4-FFF2-40B4-BE49-F238E27FC236}">
              <a16:creationId xmlns:a16="http://schemas.microsoft.com/office/drawing/2014/main" id="{29B07736-F4BF-73B4-D826-E48D06527973}"/>
            </a:ext>
          </a:extLst>
        </xdr:cNvPr>
        <xdr:cNvSpPr txBox="1"/>
      </xdr:nvSpPr>
      <xdr:spPr>
        <a:xfrm>
          <a:off x="8767783" y="1866899"/>
          <a:ext cx="2309791" cy="296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Trainning</a:t>
          </a:r>
          <a:r>
            <a:rPr lang="en-US" sz="900" b="1" baseline="0">
              <a:solidFill>
                <a:schemeClr val="bg2">
                  <a:lumMod val="25000"/>
                </a:schemeClr>
              </a:solidFill>
              <a:latin typeface="Abadi" panose="020B0604020104020204" pitchFamily="34" charset="0"/>
            </a:rPr>
            <a:t> Level's </a:t>
          </a:r>
          <a:r>
            <a:rPr lang="en-US" sz="900" b="1" baseline="0">
              <a:solidFill>
                <a:schemeClr val="bg2">
                  <a:lumMod val="25000"/>
                </a:schemeClr>
              </a:solidFill>
              <a:latin typeface="Abadi" panose="020B0604020104020204" pitchFamily="34" charset="0"/>
              <a:ea typeface="+mn-ea"/>
              <a:cs typeface="+mn-cs"/>
            </a:rPr>
            <a:t>Fees</a:t>
          </a:r>
          <a:r>
            <a:rPr lang="en-US" sz="900" b="1" baseline="0">
              <a:solidFill>
                <a:schemeClr val="bg2">
                  <a:lumMod val="50000"/>
                </a:schemeClr>
              </a:solidFill>
              <a:latin typeface="Abadi" panose="020B0604020104020204" pitchFamily="34" charset="0"/>
            </a:rPr>
            <a:t> by Sales Team</a:t>
          </a:r>
          <a:endParaRPr lang="en-US" sz="1200" b="1">
            <a:solidFill>
              <a:schemeClr val="bg2">
                <a:lumMod val="50000"/>
              </a:schemeClr>
            </a:solidFill>
            <a:latin typeface="Abadi" panose="020B0604020104020204" pitchFamily="34" charset="0"/>
          </a:endParaRPr>
        </a:p>
      </xdr:txBody>
    </xdr:sp>
    <xdr:clientData/>
  </xdr:twoCellAnchor>
  <xdr:twoCellAnchor>
    <xdr:from>
      <xdr:col>12</xdr:col>
      <xdr:colOff>457200</xdr:colOff>
      <xdr:row>10</xdr:row>
      <xdr:rowOff>95250</xdr:rowOff>
    </xdr:from>
    <xdr:to>
      <xdr:col>16</xdr:col>
      <xdr:colOff>47625</xdr:colOff>
      <xdr:row>17</xdr:row>
      <xdr:rowOff>123824</xdr:rowOff>
    </xdr:to>
    <xdr:graphicFrame macro="">
      <xdr:nvGraphicFramePr>
        <xdr:cNvPr id="53" name="Chart 52">
          <a:extLst>
            <a:ext uri="{FF2B5EF4-FFF2-40B4-BE49-F238E27FC236}">
              <a16:creationId xmlns:a16="http://schemas.microsoft.com/office/drawing/2014/main" id="{AA48AB3E-84E4-408D-AFD6-9B8C3D617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495300</xdr:colOff>
      <xdr:row>17</xdr:row>
      <xdr:rowOff>180975</xdr:rowOff>
    </xdr:from>
    <xdr:to>
      <xdr:col>15</xdr:col>
      <xdr:colOff>665068</xdr:colOff>
      <xdr:row>27</xdr:row>
      <xdr:rowOff>104775</xdr:rowOff>
    </xdr:to>
    <xdr:graphicFrame macro="">
      <xdr:nvGraphicFramePr>
        <xdr:cNvPr id="54" name="Chart 53">
          <a:extLst>
            <a:ext uri="{FF2B5EF4-FFF2-40B4-BE49-F238E27FC236}">
              <a16:creationId xmlns:a16="http://schemas.microsoft.com/office/drawing/2014/main" id="{3412FBDE-A9B3-463A-A42C-8B0A7272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538183</xdr:colOff>
      <xdr:row>17</xdr:row>
      <xdr:rowOff>57149</xdr:rowOff>
    </xdr:from>
    <xdr:to>
      <xdr:col>16</xdr:col>
      <xdr:colOff>104774</xdr:colOff>
      <xdr:row>18</xdr:row>
      <xdr:rowOff>153828</xdr:rowOff>
    </xdr:to>
    <xdr:sp macro="" textlink="">
      <xdr:nvSpPr>
        <xdr:cNvPr id="60" name="TextBox 59">
          <a:extLst>
            <a:ext uri="{FF2B5EF4-FFF2-40B4-BE49-F238E27FC236}">
              <a16:creationId xmlns:a16="http://schemas.microsoft.com/office/drawing/2014/main" id="{C828F7E4-F597-3088-4192-0FB40F916ECA}"/>
            </a:ext>
          </a:extLst>
        </xdr:cNvPr>
        <xdr:cNvSpPr txBox="1"/>
      </xdr:nvSpPr>
      <xdr:spPr>
        <a:xfrm>
          <a:off x="8767783" y="3457574"/>
          <a:ext cx="2309791" cy="296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rgbClr val="FF3399"/>
              </a:solidFill>
              <a:latin typeface="Abadi" panose="020B0604020104020204" pitchFamily="34" charset="0"/>
            </a:rPr>
            <a:t>Enrollred Courses on Trainning Levels</a:t>
          </a:r>
          <a:endParaRPr lang="en-US" sz="1200" b="1">
            <a:solidFill>
              <a:srgbClr val="FF3399"/>
            </a:solidFill>
            <a:latin typeface="Abadi" panose="020B0604020104020204" pitchFamily="34" charset="0"/>
          </a:endParaRPr>
        </a:p>
      </xdr:txBody>
    </xdr:sp>
    <xdr:clientData/>
  </xdr:twoCellAnchor>
  <xdr:twoCellAnchor>
    <xdr:from>
      <xdr:col>10</xdr:col>
      <xdr:colOff>533400</xdr:colOff>
      <xdr:row>8</xdr:row>
      <xdr:rowOff>161923</xdr:rowOff>
    </xdr:from>
    <xdr:to>
      <xdr:col>12</xdr:col>
      <xdr:colOff>428625</xdr:colOff>
      <xdr:row>17</xdr:row>
      <xdr:rowOff>66675</xdr:rowOff>
    </xdr:to>
    <xdr:sp macro="" textlink="">
      <xdr:nvSpPr>
        <xdr:cNvPr id="74" name="Rectangle: Rounded Corners 73">
          <a:extLst>
            <a:ext uri="{FF2B5EF4-FFF2-40B4-BE49-F238E27FC236}">
              <a16:creationId xmlns:a16="http://schemas.microsoft.com/office/drawing/2014/main" id="{90857B0F-89D8-EA4D-1DB7-5F8C2305733F}"/>
            </a:ext>
          </a:extLst>
        </xdr:cNvPr>
        <xdr:cNvSpPr/>
      </xdr:nvSpPr>
      <xdr:spPr>
        <a:xfrm>
          <a:off x="7391400" y="1762123"/>
          <a:ext cx="1266825" cy="1704977"/>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152401</xdr:colOff>
      <xdr:row>9</xdr:row>
      <xdr:rowOff>85725</xdr:rowOff>
    </xdr:from>
    <xdr:to>
      <xdr:col>12</xdr:col>
      <xdr:colOff>285751</xdr:colOff>
      <xdr:row>10</xdr:row>
      <xdr:rowOff>28575</xdr:rowOff>
    </xdr:to>
    <xdr:sp macro="" textlink="">
      <xdr:nvSpPr>
        <xdr:cNvPr id="96" name="Star: 5 Points 95">
          <a:extLst>
            <a:ext uri="{FF2B5EF4-FFF2-40B4-BE49-F238E27FC236}">
              <a16:creationId xmlns:a16="http://schemas.microsoft.com/office/drawing/2014/main" id="{C4F56875-AC10-5472-7DB6-31CCE7E77ED9}"/>
            </a:ext>
          </a:extLst>
        </xdr:cNvPr>
        <xdr:cNvSpPr/>
      </xdr:nvSpPr>
      <xdr:spPr>
        <a:xfrm>
          <a:off x="8382001" y="1885950"/>
          <a:ext cx="133350" cy="142875"/>
        </a:xfrm>
        <a:prstGeom prst="star5">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b="1" i="0" u="none" strike="noStrike">
            <a:solidFill>
              <a:schemeClr val="bg2">
                <a:lumMod val="25000"/>
              </a:schemeClr>
            </a:solidFill>
            <a:latin typeface="Calibri"/>
            <a:ea typeface="+mn-ea"/>
            <a:cs typeface="Calibri"/>
          </a:endParaRPr>
        </a:p>
      </xdr:txBody>
    </xdr:sp>
    <xdr:clientData/>
  </xdr:twoCellAnchor>
  <xdr:twoCellAnchor>
    <xdr:from>
      <xdr:col>4</xdr:col>
      <xdr:colOff>400050</xdr:colOff>
      <xdr:row>3</xdr:row>
      <xdr:rowOff>66675</xdr:rowOff>
    </xdr:from>
    <xdr:to>
      <xdr:col>6</xdr:col>
      <xdr:colOff>552450</xdr:colOff>
      <xdr:row>3</xdr:row>
      <xdr:rowOff>66675</xdr:rowOff>
    </xdr:to>
    <xdr:cxnSp macro="">
      <xdr:nvCxnSpPr>
        <xdr:cNvPr id="113" name="Straight Connector 112">
          <a:extLst>
            <a:ext uri="{FF2B5EF4-FFF2-40B4-BE49-F238E27FC236}">
              <a16:creationId xmlns:a16="http://schemas.microsoft.com/office/drawing/2014/main" id="{07BCF078-D9B4-92FA-EE97-EE6BF044011B}"/>
            </a:ext>
          </a:extLst>
        </xdr:cNvPr>
        <xdr:cNvCxnSpPr/>
      </xdr:nvCxnSpPr>
      <xdr:spPr>
        <a:xfrm>
          <a:off x="3143250" y="666750"/>
          <a:ext cx="1524000"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10</xdr:col>
      <xdr:colOff>600075</xdr:colOff>
      <xdr:row>11</xdr:row>
      <xdr:rowOff>114300</xdr:rowOff>
    </xdr:from>
    <xdr:to>
      <xdr:col>12</xdr:col>
      <xdr:colOff>361950</xdr:colOff>
      <xdr:row>11</xdr:row>
      <xdr:rowOff>114300</xdr:rowOff>
    </xdr:to>
    <xdr:cxnSp macro="">
      <xdr:nvCxnSpPr>
        <xdr:cNvPr id="114" name="Straight Connector 113">
          <a:extLst>
            <a:ext uri="{FF2B5EF4-FFF2-40B4-BE49-F238E27FC236}">
              <a16:creationId xmlns:a16="http://schemas.microsoft.com/office/drawing/2014/main" id="{1A2559CC-EB06-43D5-0EEC-1DA7BAA7D13F}"/>
            </a:ext>
          </a:extLst>
        </xdr:cNvPr>
        <xdr:cNvCxnSpPr/>
      </xdr:nvCxnSpPr>
      <xdr:spPr>
        <a:xfrm>
          <a:off x="7458075" y="2314575"/>
          <a:ext cx="1133475"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10</xdr:col>
      <xdr:colOff>457200</xdr:colOff>
      <xdr:row>8</xdr:row>
      <xdr:rowOff>123825</xdr:rowOff>
    </xdr:from>
    <xdr:to>
      <xdr:col>12</xdr:col>
      <xdr:colOff>575420</xdr:colOff>
      <xdr:row>17</xdr:row>
      <xdr:rowOff>28574</xdr:rowOff>
    </xdr:to>
    <xdr:grpSp>
      <xdr:nvGrpSpPr>
        <xdr:cNvPr id="135" name="Group 134">
          <a:extLst>
            <a:ext uri="{FF2B5EF4-FFF2-40B4-BE49-F238E27FC236}">
              <a16:creationId xmlns:a16="http://schemas.microsoft.com/office/drawing/2014/main" id="{9FEDBC03-1EF8-D38B-913E-4A35B575E226}"/>
            </a:ext>
          </a:extLst>
        </xdr:cNvPr>
        <xdr:cNvGrpSpPr/>
      </xdr:nvGrpSpPr>
      <xdr:grpSpPr>
        <a:xfrm>
          <a:off x="7336367" y="1732492"/>
          <a:ext cx="1494053" cy="1714499"/>
          <a:chOff x="7115175" y="1596298"/>
          <a:chExt cx="1632696" cy="1889852"/>
        </a:xfrm>
      </xdr:grpSpPr>
      <xdr:sp macro="" textlink="">
        <xdr:nvSpPr>
          <xdr:cNvPr id="85" name="TextBox 84">
            <a:extLst>
              <a:ext uri="{FF2B5EF4-FFF2-40B4-BE49-F238E27FC236}">
                <a16:creationId xmlns:a16="http://schemas.microsoft.com/office/drawing/2014/main" id="{29ED247F-F052-90AB-D680-1F08A5B89CD7}"/>
              </a:ext>
            </a:extLst>
          </xdr:cNvPr>
          <xdr:cNvSpPr txBox="1"/>
        </xdr:nvSpPr>
        <xdr:spPr>
          <a:xfrm>
            <a:off x="7163715" y="1596298"/>
            <a:ext cx="1381124"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0" i="0" u="none" strike="noStrike">
                <a:solidFill>
                  <a:schemeClr val="bg2">
                    <a:lumMod val="25000"/>
                  </a:schemeClr>
                </a:solidFill>
                <a:latin typeface="Calibri"/>
                <a:ea typeface="+mn-ea"/>
                <a:cs typeface="Calibri"/>
              </a:rPr>
              <a:t>Top 5    </a:t>
            </a:r>
            <a:r>
              <a:rPr lang="en-US" sz="1000" b="0" i="0" u="none" strike="noStrike" baseline="0">
                <a:solidFill>
                  <a:schemeClr val="bg2">
                    <a:lumMod val="25000"/>
                  </a:schemeClr>
                </a:solidFill>
                <a:latin typeface="Calibri"/>
                <a:ea typeface="+mn-ea"/>
                <a:cs typeface="Calibri"/>
              </a:rPr>
              <a:t>         </a:t>
            </a:r>
            <a:r>
              <a:rPr lang="en-US" sz="1000" b="1" i="0" u="none" strike="noStrike">
                <a:solidFill>
                  <a:schemeClr val="bg2">
                    <a:lumMod val="25000"/>
                  </a:schemeClr>
                </a:solidFill>
                <a:latin typeface="Calibri"/>
                <a:ea typeface="+mn-ea"/>
                <a:cs typeface="Calibri"/>
              </a:rPr>
              <a:t>Trainning Levels            </a:t>
            </a:r>
            <a:r>
              <a:rPr lang="en-US" sz="1000" b="0" i="0" u="none" strike="noStrike">
                <a:solidFill>
                  <a:schemeClr val="bg2">
                    <a:lumMod val="25000"/>
                  </a:schemeClr>
                </a:solidFill>
                <a:latin typeface="Calibri"/>
                <a:ea typeface="+mn-ea"/>
                <a:cs typeface="Calibri"/>
              </a:rPr>
              <a:t>Revenue</a:t>
            </a:r>
          </a:p>
        </xdr:txBody>
      </xdr:sp>
      <xdr:grpSp>
        <xdr:nvGrpSpPr>
          <xdr:cNvPr id="97" name="Group 96">
            <a:extLst>
              <a:ext uri="{FF2B5EF4-FFF2-40B4-BE49-F238E27FC236}">
                <a16:creationId xmlns:a16="http://schemas.microsoft.com/office/drawing/2014/main" id="{4F78C869-BE4A-EE70-B562-49EFE374D5A4}"/>
              </a:ext>
            </a:extLst>
          </xdr:cNvPr>
          <xdr:cNvGrpSpPr/>
        </xdr:nvGrpSpPr>
        <xdr:grpSpPr>
          <a:xfrm>
            <a:off x="7115175" y="2304990"/>
            <a:ext cx="1632696" cy="1181160"/>
            <a:chOff x="3095624" y="647700"/>
            <a:chExt cx="1752600" cy="1019175"/>
          </a:xfrm>
        </xdr:grpSpPr>
        <xdr:grpSp>
          <xdr:nvGrpSpPr>
            <xdr:cNvPr id="98" name="Group 97">
              <a:extLst>
                <a:ext uri="{FF2B5EF4-FFF2-40B4-BE49-F238E27FC236}">
                  <a16:creationId xmlns:a16="http://schemas.microsoft.com/office/drawing/2014/main" id="{71802FB3-EE78-60F1-7CCA-3CEC476FCE15}"/>
                </a:ext>
              </a:extLst>
            </xdr:cNvPr>
            <xdr:cNvGrpSpPr/>
          </xdr:nvGrpSpPr>
          <xdr:grpSpPr>
            <a:xfrm>
              <a:off x="3095625" y="647700"/>
              <a:ext cx="1743075" cy="238125"/>
              <a:chOff x="3095625" y="657226"/>
              <a:chExt cx="1771650" cy="257174"/>
            </a:xfrm>
          </xdr:grpSpPr>
          <xdr:sp macro="" textlink="Insights!BL9">
            <xdr:nvSpPr>
              <xdr:cNvPr id="111" name="TextBox 110">
                <a:extLst>
                  <a:ext uri="{FF2B5EF4-FFF2-40B4-BE49-F238E27FC236}">
                    <a16:creationId xmlns:a16="http://schemas.microsoft.com/office/drawing/2014/main" id="{B259E13A-36EF-E7A6-36E2-1AFC332694FF}"/>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FF2B1AF-3173-4EA3-976E-0D052FB45BDB}" type="TxLink">
                  <a:rPr lang="en-US" sz="900" b="1" i="0" u="none" strike="noStrike">
                    <a:solidFill>
                      <a:schemeClr val="bg2">
                        <a:lumMod val="25000"/>
                      </a:schemeClr>
                    </a:solidFill>
                    <a:latin typeface="Calibri"/>
                    <a:ea typeface="+mn-ea"/>
                    <a:cs typeface="Calibri"/>
                  </a:rPr>
                  <a:pPr marL="0" indent="0" algn="l"/>
                  <a:t>Fndn. L1</a:t>
                </a:fld>
                <a:endParaRPr lang="en-US" sz="900" b="1" i="0" u="none" strike="noStrike">
                  <a:solidFill>
                    <a:schemeClr val="bg2">
                      <a:lumMod val="25000"/>
                    </a:schemeClr>
                  </a:solidFill>
                  <a:latin typeface="Calibri"/>
                  <a:ea typeface="+mn-ea"/>
                  <a:cs typeface="Calibri"/>
                </a:endParaRPr>
              </a:p>
            </xdr:txBody>
          </xdr:sp>
          <xdr:sp macro="" textlink="Insights!BM9">
            <xdr:nvSpPr>
              <xdr:cNvPr id="112" name="TextBox 111">
                <a:extLst>
                  <a:ext uri="{FF2B5EF4-FFF2-40B4-BE49-F238E27FC236}">
                    <a16:creationId xmlns:a16="http://schemas.microsoft.com/office/drawing/2014/main" id="{26BA6261-6DB0-6098-407F-2324EDAEB1BA}"/>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0DA9E96-450B-435C-A7CE-F2E01BC75E1F}" type="TxLink">
                  <a:rPr lang="en-US" sz="900" b="1" i="0" u="none" strike="noStrike">
                    <a:solidFill>
                      <a:schemeClr val="bg2">
                        <a:lumMod val="25000"/>
                      </a:schemeClr>
                    </a:solidFill>
                    <a:latin typeface="Calibri"/>
                    <a:ea typeface="+mn-ea"/>
                    <a:cs typeface="Calibri"/>
                  </a:rPr>
                  <a:pPr marL="0" indent="0" algn="l"/>
                  <a:t> 179,000,000 </a:t>
                </a:fld>
                <a:endParaRPr lang="en-US" sz="900" b="1" i="0" u="none" strike="noStrike">
                  <a:solidFill>
                    <a:schemeClr val="bg2">
                      <a:lumMod val="25000"/>
                    </a:schemeClr>
                  </a:solidFill>
                  <a:latin typeface="Calibri"/>
                  <a:ea typeface="+mn-ea"/>
                  <a:cs typeface="Calibri"/>
                </a:endParaRPr>
              </a:p>
            </xdr:txBody>
          </xdr:sp>
        </xdr:grpSp>
        <xdr:grpSp>
          <xdr:nvGrpSpPr>
            <xdr:cNvPr id="99" name="Group 98">
              <a:extLst>
                <a:ext uri="{FF2B5EF4-FFF2-40B4-BE49-F238E27FC236}">
                  <a16:creationId xmlns:a16="http://schemas.microsoft.com/office/drawing/2014/main" id="{D0DC4145-58B4-F743-5EAC-CA55544DDD4B}"/>
                </a:ext>
              </a:extLst>
            </xdr:cNvPr>
            <xdr:cNvGrpSpPr/>
          </xdr:nvGrpSpPr>
          <xdr:grpSpPr>
            <a:xfrm>
              <a:off x="3095625" y="842963"/>
              <a:ext cx="1743075" cy="238126"/>
              <a:chOff x="3095625" y="657226"/>
              <a:chExt cx="1771650" cy="257175"/>
            </a:xfrm>
          </xdr:grpSpPr>
          <xdr:sp macro="" textlink="Insights!BL10">
            <xdr:nvSpPr>
              <xdr:cNvPr id="109" name="TextBox 108">
                <a:extLst>
                  <a:ext uri="{FF2B5EF4-FFF2-40B4-BE49-F238E27FC236}">
                    <a16:creationId xmlns:a16="http://schemas.microsoft.com/office/drawing/2014/main" id="{D7EFBDC1-A358-79FF-5E36-5356C5A50BFE}"/>
                  </a:ext>
                </a:extLst>
              </xdr:cNvPr>
              <xdr:cNvSpPr txBox="1"/>
            </xdr:nvSpPr>
            <xdr:spPr>
              <a:xfrm>
                <a:off x="4095751" y="657226"/>
                <a:ext cx="77152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6058DF0-8AB8-43A9-B487-4CD934A85EA2}" type="TxLink">
                  <a:rPr lang="en-US" sz="900" b="0" i="0" u="none" strike="noStrike">
                    <a:solidFill>
                      <a:schemeClr val="bg2">
                        <a:lumMod val="25000"/>
                      </a:schemeClr>
                    </a:solidFill>
                    <a:latin typeface="Calibri"/>
                    <a:ea typeface="+mn-ea"/>
                    <a:cs typeface="Calibri"/>
                  </a:rPr>
                  <a:pPr marL="0" indent="0" algn="l"/>
                  <a:t>Fndn. L3</a:t>
                </a:fld>
                <a:endParaRPr lang="en-US" sz="900" b="0" i="0" u="none" strike="noStrike">
                  <a:solidFill>
                    <a:schemeClr val="bg2">
                      <a:lumMod val="25000"/>
                    </a:schemeClr>
                  </a:solidFill>
                  <a:latin typeface="Calibri"/>
                  <a:ea typeface="+mn-ea"/>
                  <a:cs typeface="Calibri"/>
                </a:endParaRPr>
              </a:p>
            </xdr:txBody>
          </xdr:sp>
          <xdr:sp macro="" textlink="Insights!BM10">
            <xdr:nvSpPr>
              <xdr:cNvPr id="110" name="TextBox 109">
                <a:extLst>
                  <a:ext uri="{FF2B5EF4-FFF2-40B4-BE49-F238E27FC236}">
                    <a16:creationId xmlns:a16="http://schemas.microsoft.com/office/drawing/2014/main" id="{F44161C4-4D2A-7722-960F-139CC8581449}"/>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3798022-6935-4FA3-A252-39EC975F74DF}" type="TxLink">
                  <a:rPr lang="en-US" sz="900" b="0" i="0" u="none" strike="noStrike">
                    <a:solidFill>
                      <a:schemeClr val="bg2">
                        <a:lumMod val="25000"/>
                      </a:schemeClr>
                    </a:solidFill>
                    <a:latin typeface="Calibri"/>
                    <a:ea typeface="+mn-ea"/>
                    <a:cs typeface="Calibri"/>
                  </a:rPr>
                  <a:pPr marL="0" indent="0" algn="l"/>
                  <a:t> 44,000,000 </a:t>
                </a:fld>
                <a:endParaRPr lang="en-US" sz="900" b="0" i="0" u="none" strike="noStrike">
                  <a:solidFill>
                    <a:schemeClr val="bg2">
                      <a:lumMod val="25000"/>
                    </a:schemeClr>
                  </a:solidFill>
                  <a:latin typeface="Calibri"/>
                  <a:ea typeface="+mn-ea"/>
                  <a:cs typeface="Calibri"/>
                </a:endParaRPr>
              </a:p>
            </xdr:txBody>
          </xdr:sp>
        </xdr:grpSp>
        <xdr:grpSp>
          <xdr:nvGrpSpPr>
            <xdr:cNvPr id="100" name="Group 99">
              <a:extLst>
                <a:ext uri="{FF2B5EF4-FFF2-40B4-BE49-F238E27FC236}">
                  <a16:creationId xmlns:a16="http://schemas.microsoft.com/office/drawing/2014/main" id="{CBDEF725-921B-FFFF-C0ED-50F6F339B36C}"/>
                </a:ext>
              </a:extLst>
            </xdr:cNvPr>
            <xdr:cNvGrpSpPr/>
          </xdr:nvGrpSpPr>
          <xdr:grpSpPr>
            <a:xfrm>
              <a:off x="3105149" y="1038225"/>
              <a:ext cx="1743075" cy="238125"/>
              <a:chOff x="3095625" y="657226"/>
              <a:chExt cx="1771650" cy="257174"/>
            </a:xfrm>
          </xdr:grpSpPr>
          <xdr:sp macro="" textlink="Insights!BL11">
            <xdr:nvSpPr>
              <xdr:cNvPr id="107" name="TextBox 106">
                <a:extLst>
                  <a:ext uri="{FF2B5EF4-FFF2-40B4-BE49-F238E27FC236}">
                    <a16:creationId xmlns:a16="http://schemas.microsoft.com/office/drawing/2014/main" id="{D6798FEB-7316-AB14-C58C-6BBE05149634}"/>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0AC7F5F-6149-486D-BD19-1089A9A6C61F}" type="TxLink">
                  <a:rPr lang="en-US" sz="900" b="0" i="0" u="none" strike="noStrike">
                    <a:solidFill>
                      <a:schemeClr val="bg2">
                        <a:lumMod val="25000"/>
                      </a:schemeClr>
                    </a:solidFill>
                    <a:latin typeface="Calibri"/>
                    <a:ea typeface="+mn-ea"/>
                    <a:cs typeface="Calibri"/>
                  </a:rPr>
                  <a:pPr marL="0" indent="0" algn="l"/>
                  <a:t>Fndn. L5</a:t>
                </a:fld>
                <a:endParaRPr lang="en-US" sz="900" b="0" i="0" u="none" strike="noStrike">
                  <a:solidFill>
                    <a:schemeClr val="bg2">
                      <a:lumMod val="25000"/>
                    </a:schemeClr>
                  </a:solidFill>
                  <a:latin typeface="Calibri"/>
                  <a:ea typeface="+mn-ea"/>
                  <a:cs typeface="Calibri"/>
                </a:endParaRPr>
              </a:p>
            </xdr:txBody>
          </xdr:sp>
          <xdr:sp macro="" textlink="Insights!BM11">
            <xdr:nvSpPr>
              <xdr:cNvPr id="108" name="TextBox 107">
                <a:extLst>
                  <a:ext uri="{FF2B5EF4-FFF2-40B4-BE49-F238E27FC236}">
                    <a16:creationId xmlns:a16="http://schemas.microsoft.com/office/drawing/2014/main" id="{A025908B-4DBD-6AF0-1154-2110CC9ACE32}"/>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1EE16EF-AAE9-4F62-8D8B-5444838FC956}" type="TxLink">
                  <a:rPr lang="en-US" sz="900" b="0" i="0" u="none" strike="noStrike">
                    <a:solidFill>
                      <a:schemeClr val="bg2">
                        <a:lumMod val="25000"/>
                      </a:schemeClr>
                    </a:solidFill>
                    <a:latin typeface="Calibri"/>
                    <a:ea typeface="+mn-ea"/>
                    <a:cs typeface="Calibri"/>
                  </a:rPr>
                  <a:pPr marL="0" indent="0" algn="l"/>
                  <a:t> 216,000,000 </a:t>
                </a:fld>
                <a:endParaRPr lang="en-US" sz="900" b="0" i="0" u="none" strike="noStrike">
                  <a:solidFill>
                    <a:schemeClr val="bg2">
                      <a:lumMod val="25000"/>
                    </a:schemeClr>
                  </a:solidFill>
                  <a:latin typeface="Calibri"/>
                  <a:ea typeface="+mn-ea"/>
                  <a:cs typeface="Calibri"/>
                </a:endParaRPr>
              </a:p>
            </xdr:txBody>
          </xdr:sp>
        </xdr:grpSp>
        <xdr:grpSp>
          <xdr:nvGrpSpPr>
            <xdr:cNvPr id="101" name="Group 100">
              <a:extLst>
                <a:ext uri="{FF2B5EF4-FFF2-40B4-BE49-F238E27FC236}">
                  <a16:creationId xmlns:a16="http://schemas.microsoft.com/office/drawing/2014/main" id="{D7F82F49-4F85-AA0C-A311-276229BA9785}"/>
                </a:ext>
              </a:extLst>
            </xdr:cNvPr>
            <xdr:cNvGrpSpPr/>
          </xdr:nvGrpSpPr>
          <xdr:grpSpPr>
            <a:xfrm>
              <a:off x="3095624" y="1233485"/>
              <a:ext cx="1743075" cy="238125"/>
              <a:chOff x="3095625" y="657226"/>
              <a:chExt cx="1771650" cy="257174"/>
            </a:xfrm>
          </xdr:grpSpPr>
          <xdr:sp macro="" textlink="Insights!BL12">
            <xdr:nvSpPr>
              <xdr:cNvPr id="105" name="TextBox 104">
                <a:extLst>
                  <a:ext uri="{FF2B5EF4-FFF2-40B4-BE49-F238E27FC236}">
                    <a16:creationId xmlns:a16="http://schemas.microsoft.com/office/drawing/2014/main" id="{A680AAF0-8327-541A-0B6C-222D4B3E19B0}"/>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F61851E-77CD-493A-B29D-85394296233F}" type="TxLink">
                  <a:rPr lang="en-US" sz="900" b="0" i="0" u="none" strike="noStrike">
                    <a:solidFill>
                      <a:schemeClr val="bg2">
                        <a:lumMod val="25000"/>
                      </a:schemeClr>
                    </a:solidFill>
                    <a:latin typeface="Calibri"/>
                    <a:ea typeface="+mn-ea"/>
                    <a:cs typeface="Calibri"/>
                  </a:rPr>
                  <a:pPr marL="0" indent="0" algn="l"/>
                  <a:t>Fndn. L6</a:t>
                </a:fld>
                <a:endParaRPr lang="en-US" sz="900" b="0" i="0" u="none" strike="noStrike">
                  <a:solidFill>
                    <a:schemeClr val="bg2">
                      <a:lumMod val="25000"/>
                    </a:schemeClr>
                  </a:solidFill>
                  <a:latin typeface="Calibri"/>
                  <a:ea typeface="+mn-ea"/>
                  <a:cs typeface="Calibri"/>
                </a:endParaRPr>
              </a:p>
            </xdr:txBody>
          </xdr:sp>
          <xdr:sp macro="" textlink="Insights!BM12">
            <xdr:nvSpPr>
              <xdr:cNvPr id="106" name="TextBox 105">
                <a:extLst>
                  <a:ext uri="{FF2B5EF4-FFF2-40B4-BE49-F238E27FC236}">
                    <a16:creationId xmlns:a16="http://schemas.microsoft.com/office/drawing/2014/main" id="{5AF5D423-0BB6-5A6D-A325-3919C4F922E2}"/>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1471A9E-7C9F-4C08-9F75-8305E09A6BD5}" type="TxLink">
                  <a:rPr lang="en-US" sz="900" b="0" i="0" u="none" strike="noStrike">
                    <a:solidFill>
                      <a:schemeClr val="bg2">
                        <a:lumMod val="25000"/>
                      </a:schemeClr>
                    </a:solidFill>
                    <a:latin typeface="Calibri"/>
                    <a:ea typeface="+mn-ea"/>
                    <a:cs typeface="Calibri"/>
                  </a:rPr>
                  <a:pPr marL="0" indent="0" algn="l"/>
                  <a:t> 39,000,000 </a:t>
                </a:fld>
                <a:endParaRPr lang="en-US" sz="900" b="0" i="0" u="none" strike="noStrike">
                  <a:solidFill>
                    <a:schemeClr val="bg2">
                      <a:lumMod val="25000"/>
                    </a:schemeClr>
                  </a:solidFill>
                  <a:latin typeface="Calibri"/>
                  <a:ea typeface="+mn-ea"/>
                  <a:cs typeface="Calibri"/>
                </a:endParaRPr>
              </a:p>
            </xdr:txBody>
          </xdr:sp>
        </xdr:grpSp>
        <xdr:grpSp>
          <xdr:nvGrpSpPr>
            <xdr:cNvPr id="102" name="Group 101">
              <a:extLst>
                <a:ext uri="{FF2B5EF4-FFF2-40B4-BE49-F238E27FC236}">
                  <a16:creationId xmlns:a16="http://schemas.microsoft.com/office/drawing/2014/main" id="{2F8D8202-3892-D85D-8884-3CD9675895B2}"/>
                </a:ext>
              </a:extLst>
            </xdr:cNvPr>
            <xdr:cNvGrpSpPr/>
          </xdr:nvGrpSpPr>
          <xdr:grpSpPr>
            <a:xfrm>
              <a:off x="3095625" y="1428750"/>
              <a:ext cx="1743075" cy="238125"/>
              <a:chOff x="3095625" y="657226"/>
              <a:chExt cx="1771650" cy="257174"/>
            </a:xfrm>
          </xdr:grpSpPr>
          <xdr:sp macro="" textlink="Insights!BL13">
            <xdr:nvSpPr>
              <xdr:cNvPr id="103" name="TextBox 102">
                <a:extLst>
                  <a:ext uri="{FF2B5EF4-FFF2-40B4-BE49-F238E27FC236}">
                    <a16:creationId xmlns:a16="http://schemas.microsoft.com/office/drawing/2014/main" id="{5E2A589C-4DFC-0231-53B4-59372D0CA139}"/>
                  </a:ext>
                </a:extLst>
              </xdr:cNvPr>
              <xdr:cNvSpPr txBox="1"/>
            </xdr:nvSpPr>
            <xdr:spPr>
              <a:xfrm>
                <a:off x="4095751" y="657226"/>
                <a:ext cx="771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7835983-8321-48E9-83B1-8905FF077BF5}" type="TxLink">
                  <a:rPr lang="en-US" sz="900" b="1" i="0" u="none" strike="noStrike">
                    <a:solidFill>
                      <a:schemeClr val="bg2">
                        <a:lumMod val="25000"/>
                      </a:schemeClr>
                    </a:solidFill>
                    <a:latin typeface="Calibri"/>
                    <a:ea typeface="+mn-ea"/>
                    <a:cs typeface="Calibri"/>
                  </a:rPr>
                  <a:pPr marL="0" indent="0" algn="l"/>
                  <a:t>KJI. L4</a:t>
                </a:fld>
                <a:endParaRPr lang="en-US" sz="900" b="1" i="0" u="none" strike="noStrike">
                  <a:solidFill>
                    <a:schemeClr val="bg2">
                      <a:lumMod val="25000"/>
                    </a:schemeClr>
                  </a:solidFill>
                  <a:latin typeface="Calibri"/>
                  <a:ea typeface="+mn-ea"/>
                  <a:cs typeface="Calibri"/>
                </a:endParaRPr>
              </a:p>
            </xdr:txBody>
          </xdr:sp>
          <xdr:sp macro="" textlink="Insights!BM13">
            <xdr:nvSpPr>
              <xdr:cNvPr id="104" name="TextBox 103">
                <a:extLst>
                  <a:ext uri="{FF2B5EF4-FFF2-40B4-BE49-F238E27FC236}">
                    <a16:creationId xmlns:a16="http://schemas.microsoft.com/office/drawing/2014/main" id="{51567D59-8DCD-E36A-1248-A861B47B9356}"/>
                  </a:ext>
                </a:extLst>
              </xdr:cNvPr>
              <xdr:cNvSpPr txBox="1"/>
            </xdr:nvSpPr>
            <xdr:spPr>
              <a:xfrm>
                <a:off x="3095625" y="657226"/>
                <a:ext cx="12191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C007E4A-304E-4DF5-B738-7C2A7114E065}" type="TxLink">
                  <a:rPr lang="en-US" sz="900" b="1" i="0" u="none" strike="noStrike">
                    <a:solidFill>
                      <a:schemeClr val="bg2">
                        <a:lumMod val="25000"/>
                      </a:schemeClr>
                    </a:solidFill>
                    <a:latin typeface="Calibri"/>
                    <a:ea typeface="+mn-ea"/>
                    <a:cs typeface="Calibri"/>
                  </a:rPr>
                  <a:pPr marL="0" indent="0" algn="l"/>
                  <a:t> 251,000,000 </a:t>
                </a:fld>
                <a:endParaRPr lang="en-US" sz="900" b="1" i="0" u="none" strike="noStrike">
                  <a:solidFill>
                    <a:schemeClr val="bg2">
                      <a:lumMod val="25000"/>
                    </a:schemeClr>
                  </a:solidFill>
                  <a:latin typeface="Calibri"/>
                  <a:ea typeface="+mn-ea"/>
                  <a:cs typeface="Calibri"/>
                </a:endParaRPr>
              </a:p>
            </xdr:txBody>
          </xdr:sp>
        </xdr:grpSp>
      </xdr:grpSp>
      <xdr:sp macro="" textlink="">
        <xdr:nvSpPr>
          <xdr:cNvPr id="115" name="Star: 5 Points 114">
            <a:extLst>
              <a:ext uri="{FF2B5EF4-FFF2-40B4-BE49-F238E27FC236}">
                <a16:creationId xmlns:a16="http://schemas.microsoft.com/office/drawing/2014/main" id="{B8507DB9-11BA-4A00-9D4A-D1BA29E3C24A}"/>
              </a:ext>
            </a:extLst>
          </xdr:cNvPr>
          <xdr:cNvSpPr/>
        </xdr:nvSpPr>
        <xdr:spPr>
          <a:xfrm>
            <a:off x="8382002" y="1857374"/>
            <a:ext cx="133350" cy="142875"/>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grpSp>
    <xdr:clientData/>
  </xdr:twoCellAnchor>
  <xdr:twoCellAnchor>
    <xdr:from>
      <xdr:col>4</xdr:col>
      <xdr:colOff>361951</xdr:colOff>
      <xdr:row>8</xdr:row>
      <xdr:rowOff>161923</xdr:rowOff>
    </xdr:from>
    <xdr:to>
      <xdr:col>10</xdr:col>
      <xdr:colOff>447675</xdr:colOff>
      <xdr:row>17</xdr:row>
      <xdr:rowOff>95249</xdr:rowOff>
    </xdr:to>
    <xdr:sp macro="" textlink="">
      <xdr:nvSpPr>
        <xdr:cNvPr id="136" name="Rectangle: Rounded Corners 135">
          <a:extLst>
            <a:ext uri="{FF2B5EF4-FFF2-40B4-BE49-F238E27FC236}">
              <a16:creationId xmlns:a16="http://schemas.microsoft.com/office/drawing/2014/main" id="{AE01EB7E-92D1-768E-FA4D-79D602681202}"/>
            </a:ext>
          </a:extLst>
        </xdr:cNvPr>
        <xdr:cNvSpPr/>
      </xdr:nvSpPr>
      <xdr:spPr>
        <a:xfrm>
          <a:off x="3105151" y="1762123"/>
          <a:ext cx="4200524" cy="1733551"/>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57151</xdr:colOff>
      <xdr:row>9</xdr:row>
      <xdr:rowOff>19048</xdr:rowOff>
    </xdr:from>
    <xdr:to>
      <xdr:col>11</xdr:col>
      <xdr:colOff>295275</xdr:colOff>
      <xdr:row>11</xdr:row>
      <xdr:rowOff>104775</xdr:rowOff>
    </xdr:to>
    <xdr:sp macro="" textlink="">
      <xdr:nvSpPr>
        <xdr:cNvPr id="137" name="TextBox 136">
          <a:extLst>
            <a:ext uri="{FF2B5EF4-FFF2-40B4-BE49-F238E27FC236}">
              <a16:creationId xmlns:a16="http://schemas.microsoft.com/office/drawing/2014/main" id="{160FF1D1-0853-438A-BDE5-E29E2370310A}"/>
            </a:ext>
          </a:extLst>
        </xdr:cNvPr>
        <xdr:cNvSpPr txBox="1"/>
      </xdr:nvSpPr>
      <xdr:spPr>
        <a:xfrm>
          <a:off x="6229351" y="1819273"/>
          <a:ext cx="1609724" cy="485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Average Paid Calls</a:t>
          </a:r>
          <a:r>
            <a:rPr lang="en-US" sz="900" b="1" baseline="0">
              <a:solidFill>
                <a:schemeClr val="bg2">
                  <a:lumMod val="25000"/>
                </a:schemeClr>
              </a:solidFill>
              <a:latin typeface="Abadi" panose="020B0604020104020204" pitchFamily="34" charset="0"/>
            </a:rPr>
            <a:t> </a:t>
          </a:r>
        </a:p>
        <a:p>
          <a:pPr algn="l"/>
          <a:r>
            <a:rPr lang="en-US" sz="900" b="1">
              <a:solidFill>
                <a:schemeClr val="bg2">
                  <a:lumMod val="25000"/>
                </a:schemeClr>
              </a:solidFill>
              <a:latin typeface="Abadi" panose="020B0604020104020204" pitchFamily="34" charset="0"/>
            </a:rPr>
            <a:t>Duration </a:t>
          </a:r>
          <a:r>
            <a:rPr lang="en-US" sz="900" b="0">
              <a:solidFill>
                <a:schemeClr val="bg2">
                  <a:lumMod val="25000"/>
                </a:schemeClr>
              </a:solidFill>
              <a:latin typeface="Abadi" panose="020B0604020104020204" pitchFamily="34" charset="0"/>
              <a:ea typeface="+mn-ea"/>
              <a:cs typeface="+mn-cs"/>
            </a:rPr>
            <a:t>Per Month</a:t>
          </a:r>
        </a:p>
      </xdr:txBody>
    </xdr:sp>
    <xdr:clientData/>
  </xdr:twoCellAnchor>
  <xdr:twoCellAnchor>
    <xdr:from>
      <xdr:col>9</xdr:col>
      <xdr:colOff>149445</xdr:colOff>
      <xdr:row>11</xdr:row>
      <xdr:rowOff>19047</xdr:rowOff>
    </xdr:from>
    <xdr:to>
      <xdr:col>10</xdr:col>
      <xdr:colOff>439959</xdr:colOff>
      <xdr:row>12</xdr:row>
      <xdr:rowOff>147635</xdr:rowOff>
    </xdr:to>
    <xdr:sp macro="" textlink="">
      <xdr:nvSpPr>
        <xdr:cNvPr id="146" name="Rectangle: Top Corners Rounded 145">
          <a:extLst>
            <a:ext uri="{FF2B5EF4-FFF2-40B4-BE49-F238E27FC236}">
              <a16:creationId xmlns:a16="http://schemas.microsoft.com/office/drawing/2014/main" id="{F10EB6F6-9B2B-3B47-6AB3-CC0FE1712738}"/>
            </a:ext>
          </a:extLst>
        </xdr:cNvPr>
        <xdr:cNvSpPr/>
      </xdr:nvSpPr>
      <xdr:spPr>
        <a:xfrm rot="16200000">
          <a:off x="6622011" y="1862792"/>
          <a:ext cx="325657" cy="973686"/>
        </a:xfrm>
        <a:prstGeom prst="round2SameRect">
          <a:avLst/>
        </a:prstGeom>
        <a:solidFill>
          <a:srgbClr val="6821E4"/>
        </a:solidFill>
        <a:ln>
          <a:solidFill>
            <a:srgbClr val="6821E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76201</xdr:colOff>
      <xdr:row>11</xdr:row>
      <xdr:rowOff>38098</xdr:rowOff>
    </xdr:from>
    <xdr:to>
      <xdr:col>10</xdr:col>
      <xdr:colOff>66675</xdr:colOff>
      <xdr:row>12</xdr:row>
      <xdr:rowOff>133350</xdr:rowOff>
    </xdr:to>
    <xdr:sp macro="" textlink="Insights!BZ8">
      <xdr:nvSpPr>
        <xdr:cNvPr id="147" name="TextBox 146">
          <a:extLst>
            <a:ext uri="{FF2B5EF4-FFF2-40B4-BE49-F238E27FC236}">
              <a16:creationId xmlns:a16="http://schemas.microsoft.com/office/drawing/2014/main" id="{8CC33777-0EAC-4BA6-B234-475596584D40}"/>
            </a:ext>
          </a:extLst>
        </xdr:cNvPr>
        <xdr:cNvSpPr txBox="1"/>
      </xdr:nvSpPr>
      <xdr:spPr>
        <a:xfrm>
          <a:off x="6248401" y="2238373"/>
          <a:ext cx="676274" cy="295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D43026-E281-4A68-A51D-D7BADEB6F2E6}" type="TxLink">
            <a:rPr lang="en-US" sz="1400" b="0" i="0" u="none" strike="noStrike">
              <a:solidFill>
                <a:schemeClr val="bg1"/>
              </a:solidFill>
              <a:latin typeface="Calibri"/>
              <a:ea typeface="+mn-ea"/>
              <a:cs typeface="Calibri"/>
            </a:rPr>
            <a:pPr algn="ctr"/>
            <a:t>04:18</a:t>
          </a:fld>
          <a:endParaRPr lang="en-US" sz="1000" b="0">
            <a:solidFill>
              <a:schemeClr val="bg1"/>
            </a:solidFill>
            <a:latin typeface="Abadi" panose="020B0604020104020204" pitchFamily="34" charset="0"/>
            <a:ea typeface="+mn-ea"/>
            <a:cs typeface="+mn-cs"/>
          </a:endParaRPr>
        </a:p>
      </xdr:txBody>
    </xdr:sp>
    <xdr:clientData/>
  </xdr:twoCellAnchor>
  <xdr:twoCellAnchor>
    <xdr:from>
      <xdr:col>9</xdr:col>
      <xdr:colOff>581026</xdr:colOff>
      <xdr:row>11</xdr:row>
      <xdr:rowOff>95248</xdr:rowOff>
    </xdr:from>
    <xdr:to>
      <xdr:col>10</xdr:col>
      <xdr:colOff>504825</xdr:colOff>
      <xdr:row>12</xdr:row>
      <xdr:rowOff>152400</xdr:rowOff>
    </xdr:to>
    <xdr:sp macro="" textlink="">
      <xdr:nvSpPr>
        <xdr:cNvPr id="148" name="TextBox 147">
          <a:extLst>
            <a:ext uri="{FF2B5EF4-FFF2-40B4-BE49-F238E27FC236}">
              <a16:creationId xmlns:a16="http://schemas.microsoft.com/office/drawing/2014/main" id="{5C980A4A-BE80-4E81-0A1E-2E67F6EA86ED}"/>
            </a:ext>
          </a:extLst>
        </xdr:cNvPr>
        <xdr:cNvSpPr txBox="1"/>
      </xdr:nvSpPr>
      <xdr:spPr>
        <a:xfrm>
          <a:off x="6753226" y="2295523"/>
          <a:ext cx="609599" cy="25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1"/>
              </a:solidFill>
              <a:latin typeface="Arial" panose="020B0604020202020204" pitchFamily="34" charset="0"/>
              <a:cs typeface="Arial" panose="020B0604020202020204" pitchFamily="34" charset="0"/>
            </a:rPr>
            <a:t>mm:ss</a:t>
          </a:r>
          <a:endParaRPr lang="en-US" sz="800" b="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8</xdr:col>
      <xdr:colOff>627994</xdr:colOff>
      <xdr:row>13</xdr:row>
      <xdr:rowOff>181304</xdr:rowOff>
    </xdr:from>
    <xdr:to>
      <xdr:col>9</xdr:col>
      <xdr:colOff>637518</xdr:colOff>
      <xdr:row>16</xdr:row>
      <xdr:rowOff>181304</xdr:rowOff>
    </xdr:to>
    <xdr:grpSp>
      <xdr:nvGrpSpPr>
        <xdr:cNvPr id="152" name="Group 151">
          <a:extLst>
            <a:ext uri="{FF2B5EF4-FFF2-40B4-BE49-F238E27FC236}">
              <a16:creationId xmlns:a16="http://schemas.microsoft.com/office/drawing/2014/main" id="{03202322-F077-57E1-986E-5C3CB99972AD}"/>
            </a:ext>
          </a:extLst>
        </xdr:cNvPr>
        <xdr:cNvGrpSpPr/>
      </xdr:nvGrpSpPr>
      <xdr:grpSpPr>
        <a:xfrm>
          <a:off x="6131327" y="2795387"/>
          <a:ext cx="697441" cy="603250"/>
          <a:chOff x="6113080" y="2638097"/>
          <a:chExt cx="692697" cy="591206"/>
        </a:xfrm>
      </xdr:grpSpPr>
      <xdr:sp macro="" textlink="">
        <xdr:nvSpPr>
          <xdr:cNvPr id="149" name="TextBox 148">
            <a:extLst>
              <a:ext uri="{FF2B5EF4-FFF2-40B4-BE49-F238E27FC236}">
                <a16:creationId xmlns:a16="http://schemas.microsoft.com/office/drawing/2014/main" id="{8D5CB22B-E148-BD1F-E199-E0550CB0D772}"/>
              </a:ext>
            </a:extLst>
          </xdr:cNvPr>
          <xdr:cNvSpPr txBox="1"/>
        </xdr:nvSpPr>
        <xdr:spPr>
          <a:xfrm>
            <a:off x="6113080" y="2638097"/>
            <a:ext cx="692697" cy="36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2">
                    <a:lumMod val="25000"/>
                  </a:schemeClr>
                </a:solidFill>
                <a:latin typeface="Abadi" panose="020B0604020104020204" pitchFamily="34" charset="0"/>
              </a:rPr>
              <a:t>Maximum</a:t>
            </a:r>
          </a:p>
          <a:p>
            <a:pPr algn="ctr"/>
            <a:r>
              <a:rPr lang="en-US" sz="600" b="0">
                <a:solidFill>
                  <a:schemeClr val="bg2">
                    <a:lumMod val="25000"/>
                  </a:schemeClr>
                </a:solidFill>
                <a:latin typeface="Abadi" panose="020B0604020104020204" pitchFamily="34" charset="0"/>
              </a:rPr>
              <a:t>Call Duration</a:t>
            </a:r>
            <a:endParaRPr lang="en-US" sz="600" b="0">
              <a:solidFill>
                <a:schemeClr val="bg2">
                  <a:lumMod val="25000"/>
                </a:schemeClr>
              </a:solidFill>
              <a:latin typeface="Abadi" panose="020B0604020104020204" pitchFamily="34" charset="0"/>
              <a:ea typeface="+mn-ea"/>
              <a:cs typeface="+mn-cs"/>
            </a:endParaRPr>
          </a:p>
        </xdr:txBody>
      </xdr:sp>
      <xdr:sp macro="" textlink="Insights!BZ9">
        <xdr:nvSpPr>
          <xdr:cNvPr id="150" name="TextBox 149">
            <a:extLst>
              <a:ext uri="{FF2B5EF4-FFF2-40B4-BE49-F238E27FC236}">
                <a16:creationId xmlns:a16="http://schemas.microsoft.com/office/drawing/2014/main" id="{5726B124-F855-D00F-E111-C153B6AF318B}"/>
              </a:ext>
            </a:extLst>
          </xdr:cNvPr>
          <xdr:cNvSpPr txBox="1"/>
        </xdr:nvSpPr>
        <xdr:spPr>
          <a:xfrm>
            <a:off x="6186653" y="2882790"/>
            <a:ext cx="552449" cy="270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97407AA-323C-4B7F-95B5-71F6F6E7B630}" type="TxLink">
              <a:rPr lang="en-US" sz="1200" b="0" i="0" u="none" strike="noStrike">
                <a:solidFill>
                  <a:srgbClr val="000000"/>
                </a:solidFill>
                <a:latin typeface="Calibri"/>
                <a:ea typeface="+mn-ea"/>
                <a:cs typeface="Calibri"/>
              </a:rPr>
              <a:pPr algn="l"/>
              <a:t>05:02</a:t>
            </a:fld>
            <a:endParaRPr lang="en-US" sz="700" b="0">
              <a:solidFill>
                <a:schemeClr val="bg2">
                  <a:lumMod val="25000"/>
                </a:schemeClr>
              </a:solidFill>
              <a:latin typeface="Abadi" panose="020B0604020104020204" pitchFamily="34" charset="0"/>
              <a:ea typeface="+mn-ea"/>
              <a:cs typeface="+mn-cs"/>
            </a:endParaRPr>
          </a:p>
        </xdr:txBody>
      </xdr:sp>
      <xdr:sp macro="" textlink="">
        <xdr:nvSpPr>
          <xdr:cNvPr id="151" name="TextBox 150">
            <a:extLst>
              <a:ext uri="{FF2B5EF4-FFF2-40B4-BE49-F238E27FC236}">
                <a16:creationId xmlns:a16="http://schemas.microsoft.com/office/drawing/2014/main" id="{18F437E8-0363-29D4-C913-7A626740DDB9}"/>
              </a:ext>
            </a:extLst>
          </xdr:cNvPr>
          <xdr:cNvSpPr txBox="1"/>
        </xdr:nvSpPr>
        <xdr:spPr>
          <a:xfrm>
            <a:off x="6234278" y="3051283"/>
            <a:ext cx="457199" cy="17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600" b="1">
                <a:solidFill>
                  <a:schemeClr val="tx1">
                    <a:lumMod val="85000"/>
                    <a:lumOff val="15000"/>
                  </a:schemeClr>
                </a:solidFill>
                <a:latin typeface="Arial" panose="020B0604020202020204" pitchFamily="34" charset="0"/>
                <a:cs typeface="Arial" panose="020B0604020202020204" pitchFamily="34" charset="0"/>
              </a:rPr>
              <a:t>mm:ss</a:t>
            </a:r>
            <a:endParaRPr lang="en-US" sz="600" b="0">
              <a:solidFill>
                <a:schemeClr val="tx1">
                  <a:lumMod val="85000"/>
                  <a:lumOff val="1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9</xdr:col>
      <xdr:colOff>522891</xdr:colOff>
      <xdr:row>13</xdr:row>
      <xdr:rowOff>181304</xdr:rowOff>
    </xdr:from>
    <xdr:to>
      <xdr:col>10</xdr:col>
      <xdr:colOff>532416</xdr:colOff>
      <xdr:row>16</xdr:row>
      <xdr:rowOff>181304</xdr:rowOff>
    </xdr:to>
    <xdr:grpSp>
      <xdr:nvGrpSpPr>
        <xdr:cNvPr id="158" name="Group 157">
          <a:extLst>
            <a:ext uri="{FF2B5EF4-FFF2-40B4-BE49-F238E27FC236}">
              <a16:creationId xmlns:a16="http://schemas.microsoft.com/office/drawing/2014/main" id="{3DC7271D-00C5-E9D0-39F9-A4B4539FA25A}"/>
            </a:ext>
          </a:extLst>
        </xdr:cNvPr>
        <xdr:cNvGrpSpPr/>
      </xdr:nvGrpSpPr>
      <xdr:grpSpPr>
        <a:xfrm>
          <a:off x="6714141" y="2795387"/>
          <a:ext cx="697442" cy="603250"/>
          <a:chOff x="6113080" y="2638097"/>
          <a:chExt cx="692697" cy="591206"/>
        </a:xfrm>
      </xdr:grpSpPr>
      <xdr:sp macro="" textlink="">
        <xdr:nvSpPr>
          <xdr:cNvPr id="159" name="TextBox 158">
            <a:extLst>
              <a:ext uri="{FF2B5EF4-FFF2-40B4-BE49-F238E27FC236}">
                <a16:creationId xmlns:a16="http://schemas.microsoft.com/office/drawing/2014/main" id="{A5230240-DDD2-4227-C28D-3184A00B5BD8}"/>
              </a:ext>
            </a:extLst>
          </xdr:cNvPr>
          <xdr:cNvSpPr txBox="1"/>
        </xdr:nvSpPr>
        <xdr:spPr>
          <a:xfrm>
            <a:off x="6113080" y="2638097"/>
            <a:ext cx="692697" cy="36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2">
                    <a:lumMod val="25000"/>
                  </a:schemeClr>
                </a:solidFill>
                <a:latin typeface="Abadi" panose="020B0604020104020204" pitchFamily="34" charset="0"/>
              </a:rPr>
              <a:t>Minimun</a:t>
            </a:r>
          </a:p>
          <a:p>
            <a:pPr algn="ctr"/>
            <a:r>
              <a:rPr lang="en-US" sz="600" b="0">
                <a:solidFill>
                  <a:schemeClr val="bg2">
                    <a:lumMod val="25000"/>
                  </a:schemeClr>
                </a:solidFill>
                <a:latin typeface="Abadi" panose="020B0604020104020204" pitchFamily="34" charset="0"/>
              </a:rPr>
              <a:t>Call Duration</a:t>
            </a:r>
            <a:endParaRPr lang="en-US" sz="600" b="0">
              <a:solidFill>
                <a:schemeClr val="bg2">
                  <a:lumMod val="25000"/>
                </a:schemeClr>
              </a:solidFill>
              <a:latin typeface="Abadi" panose="020B0604020104020204" pitchFamily="34" charset="0"/>
              <a:ea typeface="+mn-ea"/>
              <a:cs typeface="+mn-cs"/>
            </a:endParaRPr>
          </a:p>
        </xdr:txBody>
      </xdr:sp>
      <xdr:sp macro="" textlink="Insights!BZ10">
        <xdr:nvSpPr>
          <xdr:cNvPr id="160" name="TextBox 159">
            <a:extLst>
              <a:ext uri="{FF2B5EF4-FFF2-40B4-BE49-F238E27FC236}">
                <a16:creationId xmlns:a16="http://schemas.microsoft.com/office/drawing/2014/main" id="{F8B3B494-E1F1-7BAD-6564-44372D87C4B0}"/>
              </a:ext>
            </a:extLst>
          </xdr:cNvPr>
          <xdr:cNvSpPr txBox="1"/>
        </xdr:nvSpPr>
        <xdr:spPr>
          <a:xfrm>
            <a:off x="6186653" y="2882790"/>
            <a:ext cx="552449" cy="270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23D1B95-640C-4BEE-A358-40083F14A2A2}" type="TxLink">
              <a:rPr lang="en-US" sz="1200" b="0" i="0" u="none" strike="noStrike">
                <a:solidFill>
                  <a:srgbClr val="000000"/>
                </a:solidFill>
                <a:latin typeface="Calibri"/>
                <a:ea typeface="+mn-ea"/>
                <a:cs typeface="Calibri"/>
              </a:rPr>
              <a:pPr algn="l"/>
              <a:t>02:00</a:t>
            </a:fld>
            <a:endParaRPr lang="en-US" sz="700" b="0">
              <a:solidFill>
                <a:schemeClr val="bg2">
                  <a:lumMod val="25000"/>
                </a:schemeClr>
              </a:solidFill>
              <a:latin typeface="Abadi" panose="020B0604020104020204" pitchFamily="34" charset="0"/>
              <a:ea typeface="+mn-ea"/>
              <a:cs typeface="+mn-cs"/>
            </a:endParaRPr>
          </a:p>
        </xdr:txBody>
      </xdr:sp>
      <xdr:sp macro="" textlink="">
        <xdr:nvSpPr>
          <xdr:cNvPr id="161" name="TextBox 160">
            <a:extLst>
              <a:ext uri="{FF2B5EF4-FFF2-40B4-BE49-F238E27FC236}">
                <a16:creationId xmlns:a16="http://schemas.microsoft.com/office/drawing/2014/main" id="{73CE5702-EFBD-A04D-5376-B7AB5D66A20F}"/>
              </a:ext>
            </a:extLst>
          </xdr:cNvPr>
          <xdr:cNvSpPr txBox="1"/>
        </xdr:nvSpPr>
        <xdr:spPr>
          <a:xfrm>
            <a:off x="6234278" y="3051283"/>
            <a:ext cx="457199" cy="17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600" b="1">
                <a:solidFill>
                  <a:schemeClr val="tx1">
                    <a:lumMod val="85000"/>
                    <a:lumOff val="15000"/>
                  </a:schemeClr>
                </a:solidFill>
                <a:latin typeface="Arial" panose="020B0604020202020204" pitchFamily="34" charset="0"/>
                <a:cs typeface="Arial" panose="020B0604020202020204" pitchFamily="34" charset="0"/>
              </a:rPr>
              <a:t>mm:ss</a:t>
            </a:r>
            <a:endParaRPr lang="en-US" sz="600" b="0">
              <a:solidFill>
                <a:schemeClr val="tx1">
                  <a:lumMod val="85000"/>
                  <a:lumOff val="15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4</xdr:col>
      <xdr:colOff>372461</xdr:colOff>
      <xdr:row>8</xdr:row>
      <xdr:rowOff>185571</xdr:rowOff>
    </xdr:from>
    <xdr:to>
      <xdr:col>9</xdr:col>
      <xdr:colOff>987</xdr:colOff>
      <xdr:row>17</xdr:row>
      <xdr:rowOff>118897</xdr:rowOff>
    </xdr:to>
    <xdr:grpSp>
      <xdr:nvGrpSpPr>
        <xdr:cNvPr id="58" name="Group 57">
          <a:extLst>
            <a:ext uri="{FF2B5EF4-FFF2-40B4-BE49-F238E27FC236}">
              <a16:creationId xmlns:a16="http://schemas.microsoft.com/office/drawing/2014/main" id="{1341FF22-0BC2-4505-AE00-312807988173}"/>
            </a:ext>
          </a:extLst>
        </xdr:cNvPr>
        <xdr:cNvGrpSpPr/>
      </xdr:nvGrpSpPr>
      <xdr:grpSpPr>
        <a:xfrm>
          <a:off x="3124128" y="1794238"/>
          <a:ext cx="3068109" cy="1743076"/>
          <a:chOff x="66170735" y="2162735"/>
          <a:chExt cx="3044388" cy="1706946"/>
        </a:xfrm>
      </xdr:grpSpPr>
      <xdr:graphicFrame macro="">
        <xdr:nvGraphicFramePr>
          <xdr:cNvPr id="77" name="Chart 76">
            <a:extLst>
              <a:ext uri="{FF2B5EF4-FFF2-40B4-BE49-F238E27FC236}">
                <a16:creationId xmlns:a16="http://schemas.microsoft.com/office/drawing/2014/main" id="{1D4BCAB7-2740-C4E1-65A4-73977F89B472}"/>
              </a:ext>
            </a:extLst>
          </xdr:cNvPr>
          <xdr:cNvGraphicFramePr>
            <a:graphicFrameLocks/>
          </xdr:cNvGraphicFramePr>
        </xdr:nvGraphicFramePr>
        <xdr:xfrm>
          <a:off x="66170735" y="2162735"/>
          <a:ext cx="3044388" cy="1706946"/>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116" name="Rectangle 115">
            <a:extLst>
              <a:ext uri="{FF2B5EF4-FFF2-40B4-BE49-F238E27FC236}">
                <a16:creationId xmlns:a16="http://schemas.microsoft.com/office/drawing/2014/main" id="{164BE467-4A42-51B2-7E1D-E42032C042E7}"/>
              </a:ext>
            </a:extLst>
          </xdr:cNvPr>
          <xdr:cNvSpPr/>
        </xdr:nvSpPr>
        <xdr:spPr>
          <a:xfrm>
            <a:off x="66650656" y="3507440"/>
            <a:ext cx="2409265" cy="13447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361951</xdr:colOff>
      <xdr:row>17</xdr:row>
      <xdr:rowOff>183902</xdr:rowOff>
    </xdr:from>
    <xdr:to>
      <xdr:col>7</xdr:col>
      <xdr:colOff>600808</xdr:colOff>
      <xdr:row>27</xdr:row>
      <xdr:rowOff>95249</xdr:rowOff>
    </xdr:to>
    <xdr:sp macro="" textlink="">
      <xdr:nvSpPr>
        <xdr:cNvPr id="117" name="Rectangle: Rounded Corners 116">
          <a:extLst>
            <a:ext uri="{FF2B5EF4-FFF2-40B4-BE49-F238E27FC236}">
              <a16:creationId xmlns:a16="http://schemas.microsoft.com/office/drawing/2014/main" id="{AB4EEE35-CBF8-1E45-7E21-4EBB6A0B7E1F}"/>
            </a:ext>
          </a:extLst>
        </xdr:cNvPr>
        <xdr:cNvSpPr/>
      </xdr:nvSpPr>
      <xdr:spPr>
        <a:xfrm>
          <a:off x="3105151" y="3584327"/>
          <a:ext cx="2296257" cy="1911597"/>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320920</xdr:colOff>
      <xdr:row>18</xdr:row>
      <xdr:rowOff>11721</xdr:rowOff>
    </xdr:from>
    <xdr:to>
      <xdr:col>6</xdr:col>
      <xdr:colOff>257175</xdr:colOff>
      <xdr:row>19</xdr:row>
      <xdr:rowOff>180975</xdr:rowOff>
    </xdr:to>
    <xdr:sp macro="" textlink="">
      <xdr:nvSpPr>
        <xdr:cNvPr id="118" name="TextBox 117">
          <a:extLst>
            <a:ext uri="{FF2B5EF4-FFF2-40B4-BE49-F238E27FC236}">
              <a16:creationId xmlns:a16="http://schemas.microsoft.com/office/drawing/2014/main" id="{EB72B626-1D8E-95CB-5180-3C4142570533}"/>
            </a:ext>
          </a:extLst>
        </xdr:cNvPr>
        <xdr:cNvSpPr txBox="1"/>
      </xdr:nvSpPr>
      <xdr:spPr>
        <a:xfrm>
          <a:off x="3064120" y="3612171"/>
          <a:ext cx="1307855" cy="369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Average Paid Calls</a:t>
          </a:r>
          <a:r>
            <a:rPr lang="en-US" sz="900" b="1" baseline="0">
              <a:solidFill>
                <a:schemeClr val="bg2">
                  <a:lumMod val="25000"/>
                </a:schemeClr>
              </a:solidFill>
              <a:latin typeface="Abadi" panose="020B0604020104020204" pitchFamily="34" charset="0"/>
            </a:rPr>
            <a:t> </a:t>
          </a:r>
        </a:p>
        <a:p>
          <a:pPr algn="l"/>
          <a:r>
            <a:rPr lang="en-US" sz="900" b="1">
              <a:solidFill>
                <a:schemeClr val="bg2">
                  <a:lumMod val="25000"/>
                </a:schemeClr>
              </a:solidFill>
              <a:latin typeface="Abadi" panose="020B0604020104020204" pitchFamily="34" charset="0"/>
            </a:rPr>
            <a:t>Duration </a:t>
          </a:r>
          <a:r>
            <a:rPr lang="en-US" sz="900" b="0">
              <a:solidFill>
                <a:schemeClr val="bg2">
                  <a:lumMod val="25000"/>
                </a:schemeClr>
              </a:solidFill>
              <a:latin typeface="Abadi" panose="020B0604020104020204" pitchFamily="34" charset="0"/>
              <a:ea typeface="+mn-ea"/>
              <a:cs typeface="+mn-cs"/>
            </a:rPr>
            <a:t>Per Month</a:t>
          </a:r>
        </a:p>
      </xdr:txBody>
    </xdr:sp>
    <xdr:clientData/>
  </xdr:twoCellAnchor>
  <xdr:twoCellAnchor>
    <xdr:from>
      <xdr:col>4</xdr:col>
      <xdr:colOff>274028</xdr:colOff>
      <xdr:row>20</xdr:row>
      <xdr:rowOff>133350</xdr:rowOff>
    </xdr:from>
    <xdr:to>
      <xdr:col>7</xdr:col>
      <xdr:colOff>674077</xdr:colOff>
      <xdr:row>27</xdr:row>
      <xdr:rowOff>151666</xdr:rowOff>
    </xdr:to>
    <xdr:graphicFrame macro="">
      <xdr:nvGraphicFramePr>
        <xdr:cNvPr id="120" name="Chart 119">
          <a:extLst>
            <a:ext uri="{FF2B5EF4-FFF2-40B4-BE49-F238E27FC236}">
              <a16:creationId xmlns:a16="http://schemas.microsoft.com/office/drawing/2014/main" id="{CABCE89A-ADC9-4069-B6E8-D358CDD2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168520</xdr:colOff>
      <xdr:row>17</xdr:row>
      <xdr:rowOff>190500</xdr:rowOff>
    </xdr:from>
    <xdr:to>
      <xdr:col>8</xdr:col>
      <xdr:colOff>104775</xdr:colOff>
      <xdr:row>20</xdr:row>
      <xdr:rowOff>190501</xdr:rowOff>
    </xdr:to>
    <xdr:grpSp>
      <xdr:nvGrpSpPr>
        <xdr:cNvPr id="125" name="Group 124">
          <a:extLst>
            <a:ext uri="{FF2B5EF4-FFF2-40B4-BE49-F238E27FC236}">
              <a16:creationId xmlns:a16="http://schemas.microsoft.com/office/drawing/2014/main" id="{B961D908-BBCD-0B0E-4BD6-794C6AC7882C}"/>
            </a:ext>
          </a:extLst>
        </xdr:cNvPr>
        <xdr:cNvGrpSpPr/>
      </xdr:nvGrpSpPr>
      <xdr:grpSpPr>
        <a:xfrm>
          <a:off x="4296020" y="3608917"/>
          <a:ext cx="1312088" cy="603251"/>
          <a:chOff x="4283320" y="3590925"/>
          <a:chExt cx="1307855" cy="600076"/>
        </a:xfrm>
      </xdr:grpSpPr>
      <xdr:sp macro="" textlink="Insights!CH9">
        <xdr:nvSpPr>
          <xdr:cNvPr id="121" name="TextBox 120">
            <a:extLst>
              <a:ext uri="{FF2B5EF4-FFF2-40B4-BE49-F238E27FC236}">
                <a16:creationId xmlns:a16="http://schemas.microsoft.com/office/drawing/2014/main" id="{82E28571-FE58-E65A-BC43-85C476EAFDD6}"/>
              </a:ext>
            </a:extLst>
          </xdr:cNvPr>
          <xdr:cNvSpPr txBox="1"/>
        </xdr:nvSpPr>
        <xdr:spPr>
          <a:xfrm>
            <a:off x="4664321" y="3735996"/>
            <a:ext cx="517279" cy="274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C52BB4B-9A2A-4511-8103-860022580D4C}" type="TxLink">
              <a:rPr lang="en-US" sz="1100" b="1" i="0" u="none" strike="noStrike">
                <a:solidFill>
                  <a:schemeClr val="tx1">
                    <a:lumMod val="75000"/>
                    <a:lumOff val="25000"/>
                  </a:schemeClr>
                </a:solidFill>
                <a:latin typeface="Calibri" panose="020F0502020204030204" pitchFamily="34" charset="0"/>
                <a:ea typeface="+mn-ea"/>
                <a:cs typeface="Calibri" panose="020F0502020204030204" pitchFamily="34" charset="0"/>
              </a:rPr>
              <a:pPr algn="l"/>
              <a:t>357.0M</a:t>
            </a:fld>
            <a:endParaRPr lang="en-US" sz="800" b="1">
              <a:solidFill>
                <a:schemeClr val="tx1">
                  <a:lumMod val="75000"/>
                  <a:lumOff val="25000"/>
                </a:schemeClr>
              </a:solidFill>
              <a:latin typeface="Calibri" panose="020F0502020204030204" pitchFamily="34" charset="0"/>
              <a:ea typeface="+mn-ea"/>
              <a:cs typeface="Calibri" panose="020F0502020204030204" pitchFamily="34" charset="0"/>
            </a:endParaRPr>
          </a:p>
        </xdr:txBody>
      </xdr:sp>
      <xdr:sp macro="" textlink="Insights!CG9">
        <xdr:nvSpPr>
          <xdr:cNvPr id="122" name="TextBox 121">
            <a:extLst>
              <a:ext uri="{FF2B5EF4-FFF2-40B4-BE49-F238E27FC236}">
                <a16:creationId xmlns:a16="http://schemas.microsoft.com/office/drawing/2014/main" id="{58A3300A-895C-F2BF-569B-E0C401659FEE}"/>
              </a:ext>
            </a:extLst>
          </xdr:cNvPr>
          <xdr:cNvSpPr txBox="1"/>
        </xdr:nvSpPr>
        <xdr:spPr>
          <a:xfrm>
            <a:off x="4492871" y="3590925"/>
            <a:ext cx="1003054" cy="259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0C171F3-FBE3-4B2F-B0CD-7091397386B0}" type="TxLink">
              <a:rPr lang="en-US" sz="1000" b="1" i="0" u="none" strike="noStrike">
                <a:solidFill>
                  <a:schemeClr val="tx1">
                    <a:lumMod val="85000"/>
                    <a:lumOff val="15000"/>
                  </a:schemeClr>
                </a:solidFill>
                <a:latin typeface="Abadi" panose="020B0604020104020204" pitchFamily="34" charset="0"/>
                <a:cs typeface="Arial" panose="020B0604020202020204" pitchFamily="34" charset="0"/>
              </a:rPr>
              <a:pPr algn="l"/>
              <a:t>Mohammed</a:t>
            </a:fld>
            <a:endParaRPr lang="en-US" sz="600" b="1">
              <a:solidFill>
                <a:schemeClr val="tx1">
                  <a:lumMod val="85000"/>
                  <a:lumOff val="15000"/>
                </a:schemeClr>
              </a:solidFill>
              <a:latin typeface="Abadi" panose="020B0604020104020204" pitchFamily="34" charset="0"/>
              <a:ea typeface="+mn-ea"/>
              <a:cs typeface="Arial" panose="020B0604020202020204" pitchFamily="34" charset="0"/>
            </a:endParaRPr>
          </a:p>
        </xdr:txBody>
      </xdr:sp>
      <xdr:sp macro="" textlink="">
        <xdr:nvSpPr>
          <xdr:cNvPr id="123" name="TextBox 122">
            <a:extLst>
              <a:ext uri="{FF2B5EF4-FFF2-40B4-BE49-F238E27FC236}">
                <a16:creationId xmlns:a16="http://schemas.microsoft.com/office/drawing/2014/main" id="{111FB919-F87D-E75D-FFC3-7468FB93F939}"/>
              </a:ext>
            </a:extLst>
          </xdr:cNvPr>
          <xdr:cNvSpPr txBox="1"/>
        </xdr:nvSpPr>
        <xdr:spPr>
          <a:xfrm>
            <a:off x="4283320" y="3926497"/>
            <a:ext cx="1307855" cy="264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2">
                    <a:lumMod val="25000"/>
                  </a:schemeClr>
                </a:solidFill>
                <a:latin typeface="Abadi" panose="020B0604020104020204" pitchFamily="34" charset="0"/>
                <a:ea typeface="+mn-ea"/>
                <a:cs typeface="+mn-cs"/>
              </a:rPr>
              <a:t>Top </a:t>
            </a:r>
            <a:r>
              <a:rPr lang="en-US" sz="800" b="0">
                <a:solidFill>
                  <a:schemeClr val="bg2">
                    <a:lumMod val="25000"/>
                  </a:schemeClr>
                </a:solidFill>
                <a:latin typeface="Abadi" panose="020B0604020104020204" pitchFamily="34" charset="0"/>
                <a:ea typeface="+mn-ea"/>
                <a:cs typeface="+mn-cs"/>
              </a:rPr>
              <a:t>selling Sales</a:t>
            </a:r>
            <a:r>
              <a:rPr lang="en-US" sz="800" b="0" baseline="0">
                <a:solidFill>
                  <a:schemeClr val="bg2">
                    <a:lumMod val="25000"/>
                  </a:schemeClr>
                </a:solidFill>
                <a:latin typeface="Abadi" panose="020B0604020104020204" pitchFamily="34" charset="0"/>
                <a:ea typeface="+mn-ea"/>
                <a:cs typeface="+mn-cs"/>
              </a:rPr>
              <a:t> Team</a:t>
            </a:r>
            <a:endParaRPr lang="en-US" sz="800" b="0">
              <a:solidFill>
                <a:schemeClr val="bg2">
                  <a:lumMod val="25000"/>
                </a:schemeClr>
              </a:solidFill>
              <a:latin typeface="Abadi" panose="020B0604020104020204" pitchFamily="34" charset="0"/>
              <a:ea typeface="+mn-ea"/>
              <a:cs typeface="+mn-cs"/>
            </a:endParaRPr>
          </a:p>
        </xdr:txBody>
      </xdr:sp>
    </xdr:grpSp>
    <xdr:clientData/>
  </xdr:twoCellAnchor>
  <xdr:twoCellAnchor>
    <xdr:from>
      <xdr:col>8</xdr:col>
      <xdr:colOff>1</xdr:colOff>
      <xdr:row>17</xdr:row>
      <xdr:rowOff>183903</xdr:rowOff>
    </xdr:from>
    <xdr:to>
      <xdr:col>12</xdr:col>
      <xdr:colOff>419100</xdr:colOff>
      <xdr:row>27</xdr:row>
      <xdr:rowOff>85725</xdr:rowOff>
    </xdr:to>
    <xdr:sp macro="" textlink="">
      <xdr:nvSpPr>
        <xdr:cNvPr id="128" name="Rectangle: Rounded Corners 127">
          <a:extLst>
            <a:ext uri="{FF2B5EF4-FFF2-40B4-BE49-F238E27FC236}">
              <a16:creationId xmlns:a16="http://schemas.microsoft.com/office/drawing/2014/main" id="{BC261086-77A0-01D4-4960-12F6A38FD415}"/>
            </a:ext>
          </a:extLst>
        </xdr:cNvPr>
        <xdr:cNvSpPr/>
      </xdr:nvSpPr>
      <xdr:spPr>
        <a:xfrm>
          <a:off x="5486401" y="3584328"/>
          <a:ext cx="3162299" cy="1902072"/>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673345</xdr:colOff>
      <xdr:row>18</xdr:row>
      <xdr:rowOff>1</xdr:rowOff>
    </xdr:from>
    <xdr:to>
      <xdr:col>10</xdr:col>
      <xdr:colOff>47625</xdr:colOff>
      <xdr:row>19</xdr:row>
      <xdr:rowOff>180976</xdr:rowOff>
    </xdr:to>
    <xdr:sp macro="" textlink="">
      <xdr:nvSpPr>
        <xdr:cNvPr id="129" name="TextBox 128">
          <a:extLst>
            <a:ext uri="{FF2B5EF4-FFF2-40B4-BE49-F238E27FC236}">
              <a16:creationId xmlns:a16="http://schemas.microsoft.com/office/drawing/2014/main" id="{FF2C0DAC-FC7A-BDF6-D28A-39BC89CB64F6}"/>
            </a:ext>
          </a:extLst>
        </xdr:cNvPr>
        <xdr:cNvSpPr txBox="1"/>
      </xdr:nvSpPr>
      <xdr:spPr>
        <a:xfrm>
          <a:off x="5473945" y="3600451"/>
          <a:ext cx="14316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bg2">
                  <a:lumMod val="25000"/>
                </a:schemeClr>
              </a:solidFill>
              <a:latin typeface="Abadi" panose="020B0604020104020204" pitchFamily="34" charset="0"/>
            </a:rPr>
            <a:t>Consultant</a:t>
          </a:r>
          <a:endParaRPr lang="en-US" sz="900" b="1" baseline="0">
            <a:solidFill>
              <a:schemeClr val="bg2">
                <a:lumMod val="25000"/>
              </a:schemeClr>
            </a:solidFill>
            <a:latin typeface="Abadi" panose="020B0604020104020204" pitchFamily="34" charset="0"/>
          </a:endParaRPr>
        </a:p>
        <a:p>
          <a:pPr algn="l"/>
          <a:r>
            <a:rPr lang="en-US" sz="900" b="0">
              <a:solidFill>
                <a:schemeClr val="bg2">
                  <a:lumMod val="25000"/>
                </a:schemeClr>
              </a:solidFill>
              <a:latin typeface="Abadi" panose="020B0604020104020204" pitchFamily="34" charset="0"/>
              <a:ea typeface="+mn-ea"/>
              <a:cs typeface="+mn-cs"/>
            </a:rPr>
            <a:t>by</a:t>
          </a:r>
          <a:r>
            <a:rPr lang="en-US" sz="900" b="0" baseline="0">
              <a:solidFill>
                <a:schemeClr val="bg2">
                  <a:lumMod val="25000"/>
                </a:schemeClr>
              </a:solidFill>
              <a:latin typeface="Abadi" panose="020B0604020104020204" pitchFamily="34" charset="0"/>
              <a:ea typeface="+mn-ea"/>
              <a:cs typeface="+mn-cs"/>
            </a:rPr>
            <a:t> Total Sales</a:t>
          </a:r>
          <a:endParaRPr lang="en-US" sz="900" b="0">
            <a:solidFill>
              <a:schemeClr val="bg2">
                <a:lumMod val="25000"/>
              </a:schemeClr>
            </a:solidFill>
            <a:latin typeface="Abadi" panose="020B0604020104020204" pitchFamily="34" charset="0"/>
            <a:ea typeface="+mn-ea"/>
            <a:cs typeface="+mn-cs"/>
          </a:endParaRPr>
        </a:p>
      </xdr:txBody>
    </xdr:sp>
    <xdr:clientData/>
  </xdr:twoCellAnchor>
  <xdr:twoCellAnchor>
    <xdr:from>
      <xdr:col>10</xdr:col>
      <xdr:colOff>644770</xdr:colOff>
      <xdr:row>17</xdr:row>
      <xdr:rowOff>161925</xdr:rowOff>
    </xdr:from>
    <xdr:to>
      <xdr:col>12</xdr:col>
      <xdr:colOff>581025</xdr:colOff>
      <xdr:row>20</xdr:row>
      <xdr:rowOff>142876</xdr:rowOff>
    </xdr:to>
    <xdr:grpSp>
      <xdr:nvGrpSpPr>
        <xdr:cNvPr id="130" name="Group 129">
          <a:extLst>
            <a:ext uri="{FF2B5EF4-FFF2-40B4-BE49-F238E27FC236}">
              <a16:creationId xmlns:a16="http://schemas.microsoft.com/office/drawing/2014/main" id="{6AF66DC3-D5B2-3A11-D8A2-8D3563A73EFC}"/>
            </a:ext>
          </a:extLst>
        </xdr:cNvPr>
        <xdr:cNvGrpSpPr/>
      </xdr:nvGrpSpPr>
      <xdr:grpSpPr>
        <a:xfrm>
          <a:off x="7523937" y="3580342"/>
          <a:ext cx="1312088" cy="584201"/>
          <a:chOff x="4283320" y="3600450"/>
          <a:chExt cx="1307855" cy="581026"/>
        </a:xfrm>
      </xdr:grpSpPr>
      <xdr:sp macro="" textlink="Insights!CL21">
        <xdr:nvSpPr>
          <xdr:cNvPr id="131" name="TextBox 130">
            <a:extLst>
              <a:ext uri="{FF2B5EF4-FFF2-40B4-BE49-F238E27FC236}">
                <a16:creationId xmlns:a16="http://schemas.microsoft.com/office/drawing/2014/main" id="{8103EFE1-1D09-77E2-10C5-FBEE717C198B}"/>
              </a:ext>
            </a:extLst>
          </xdr:cNvPr>
          <xdr:cNvSpPr txBox="1"/>
        </xdr:nvSpPr>
        <xdr:spPr>
          <a:xfrm>
            <a:off x="4664321" y="3726471"/>
            <a:ext cx="517279" cy="274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AB300D3-0F0F-4594-9225-05D0C0A4E3FE}" type="TxLink">
              <a:rPr lang="en-US" sz="1200" b="1" i="0" u="none" strike="noStrike">
                <a:solidFill>
                  <a:srgbClr val="000000"/>
                </a:solidFill>
                <a:latin typeface="Calibri"/>
                <a:ea typeface="+mn-ea"/>
                <a:cs typeface="Calibri"/>
              </a:rPr>
              <a:pPr algn="l"/>
              <a:t>76.0M</a:t>
            </a:fld>
            <a:endParaRPr lang="en-US" sz="900" b="1">
              <a:solidFill>
                <a:schemeClr val="bg2">
                  <a:lumMod val="25000"/>
                </a:schemeClr>
              </a:solidFill>
              <a:latin typeface="Arial" panose="020B0604020202020204" pitchFamily="34" charset="0"/>
              <a:ea typeface="+mn-ea"/>
              <a:cs typeface="Arial" panose="020B0604020202020204" pitchFamily="34" charset="0"/>
            </a:endParaRPr>
          </a:p>
        </xdr:txBody>
      </xdr:sp>
      <xdr:sp macro="" textlink="Insights!CK21">
        <xdr:nvSpPr>
          <xdr:cNvPr id="132" name="TextBox 131">
            <a:extLst>
              <a:ext uri="{FF2B5EF4-FFF2-40B4-BE49-F238E27FC236}">
                <a16:creationId xmlns:a16="http://schemas.microsoft.com/office/drawing/2014/main" id="{ED40DEDE-CE80-7120-628B-560B7278DD72}"/>
              </a:ext>
            </a:extLst>
          </xdr:cNvPr>
          <xdr:cNvSpPr txBox="1"/>
        </xdr:nvSpPr>
        <xdr:spPr>
          <a:xfrm>
            <a:off x="4492871" y="3600450"/>
            <a:ext cx="1003054" cy="259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102C7DD-36EF-4756-8266-03C3C532BFC1}" type="TxLink">
              <a:rPr lang="en-US" sz="1100" b="1" i="0" u="none" strike="noStrike">
                <a:solidFill>
                  <a:schemeClr val="tx1">
                    <a:lumMod val="85000"/>
                    <a:lumOff val="15000"/>
                  </a:schemeClr>
                </a:solidFill>
                <a:latin typeface="Abadi" panose="020B0604020104020204" pitchFamily="34" charset="0"/>
                <a:cs typeface="Biome Light" panose="020B0502040204020203" pitchFamily="34" charset="0"/>
              </a:rPr>
              <a:pPr algn="l"/>
              <a:t>Reham</a:t>
            </a:fld>
            <a:endParaRPr lang="en-US" sz="500" b="1">
              <a:solidFill>
                <a:schemeClr val="tx1">
                  <a:lumMod val="85000"/>
                  <a:lumOff val="15000"/>
                </a:schemeClr>
              </a:solidFill>
              <a:latin typeface="Abadi" panose="020B0604020104020204" pitchFamily="34" charset="0"/>
              <a:ea typeface="+mn-ea"/>
              <a:cs typeface="Biome Light" panose="020B0502040204020203" pitchFamily="34" charset="0"/>
            </a:endParaRPr>
          </a:p>
        </xdr:txBody>
      </xdr:sp>
      <xdr:sp macro="" textlink="">
        <xdr:nvSpPr>
          <xdr:cNvPr id="133" name="TextBox 132">
            <a:extLst>
              <a:ext uri="{FF2B5EF4-FFF2-40B4-BE49-F238E27FC236}">
                <a16:creationId xmlns:a16="http://schemas.microsoft.com/office/drawing/2014/main" id="{7A122868-A345-6893-FA1C-CCB2785FC152}"/>
              </a:ext>
            </a:extLst>
          </xdr:cNvPr>
          <xdr:cNvSpPr txBox="1"/>
        </xdr:nvSpPr>
        <xdr:spPr>
          <a:xfrm>
            <a:off x="4283320" y="3916972"/>
            <a:ext cx="1307855" cy="264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1">
                <a:solidFill>
                  <a:schemeClr val="bg2">
                    <a:lumMod val="25000"/>
                  </a:schemeClr>
                </a:solidFill>
                <a:latin typeface="Abadi" panose="020B0604020104020204" pitchFamily="34" charset="0"/>
                <a:ea typeface="+mn-ea"/>
                <a:cs typeface="+mn-cs"/>
              </a:rPr>
              <a:t>Top </a:t>
            </a:r>
            <a:r>
              <a:rPr lang="en-US" sz="800" b="0">
                <a:solidFill>
                  <a:schemeClr val="bg2">
                    <a:lumMod val="25000"/>
                  </a:schemeClr>
                </a:solidFill>
                <a:latin typeface="Abadi" panose="020B0604020104020204" pitchFamily="34" charset="0"/>
                <a:ea typeface="+mn-ea"/>
                <a:cs typeface="+mn-cs"/>
              </a:rPr>
              <a:t>selling Sales</a:t>
            </a:r>
            <a:r>
              <a:rPr lang="en-US" sz="800" b="0" baseline="0">
                <a:solidFill>
                  <a:schemeClr val="bg2">
                    <a:lumMod val="25000"/>
                  </a:schemeClr>
                </a:solidFill>
                <a:latin typeface="Abadi" panose="020B0604020104020204" pitchFamily="34" charset="0"/>
                <a:ea typeface="+mn-ea"/>
                <a:cs typeface="+mn-cs"/>
              </a:rPr>
              <a:t> Team</a:t>
            </a:r>
            <a:endParaRPr lang="en-US" sz="800" b="0">
              <a:solidFill>
                <a:schemeClr val="bg2">
                  <a:lumMod val="25000"/>
                </a:schemeClr>
              </a:solidFill>
              <a:latin typeface="Abadi" panose="020B0604020104020204" pitchFamily="34" charset="0"/>
              <a:ea typeface="+mn-ea"/>
              <a:cs typeface="+mn-cs"/>
            </a:endParaRPr>
          </a:p>
        </xdr:txBody>
      </xdr:sp>
    </xdr:grpSp>
    <xdr:clientData/>
  </xdr:twoCellAnchor>
  <xdr:twoCellAnchor>
    <xdr:from>
      <xdr:col>7</xdr:col>
      <xdr:colOff>609600</xdr:colOff>
      <xdr:row>20</xdr:row>
      <xdr:rowOff>9525</xdr:rowOff>
    </xdr:from>
    <xdr:to>
      <xdr:col>12</xdr:col>
      <xdr:colOff>542925</xdr:colOff>
      <xdr:row>27</xdr:row>
      <xdr:rowOff>174378</xdr:rowOff>
    </xdr:to>
    <xdr:graphicFrame macro="">
      <xdr:nvGraphicFramePr>
        <xdr:cNvPr id="134" name="Chart 133">
          <a:extLst>
            <a:ext uri="{FF2B5EF4-FFF2-40B4-BE49-F238E27FC236}">
              <a16:creationId xmlns:a16="http://schemas.microsoft.com/office/drawing/2014/main" id="{9687ECAE-68D1-40D5-9BD0-07EFA37D2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171451</xdr:colOff>
      <xdr:row>8</xdr:row>
      <xdr:rowOff>161923</xdr:rowOff>
    </xdr:from>
    <xdr:to>
      <xdr:col>4</xdr:col>
      <xdr:colOff>266700</xdr:colOff>
      <xdr:row>22</xdr:row>
      <xdr:rowOff>154781</xdr:rowOff>
    </xdr:to>
    <xdr:sp macro="" textlink="">
      <xdr:nvSpPr>
        <xdr:cNvPr id="138" name="Rectangle: Rounded Corners 137">
          <a:extLst>
            <a:ext uri="{FF2B5EF4-FFF2-40B4-BE49-F238E27FC236}">
              <a16:creationId xmlns:a16="http://schemas.microsoft.com/office/drawing/2014/main" id="{333A3C84-16A1-6281-36AA-FB07DFAE9BAB}"/>
            </a:ext>
          </a:extLst>
        </xdr:cNvPr>
        <xdr:cNvSpPr/>
      </xdr:nvSpPr>
      <xdr:spPr>
        <a:xfrm>
          <a:off x="171451" y="1781173"/>
          <a:ext cx="2833687" cy="2826546"/>
        </a:xfrm>
        <a:prstGeom prst="roundRect">
          <a:avLst>
            <a:gd name="adj" fmla="val 54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187570</xdr:colOff>
      <xdr:row>8</xdr:row>
      <xdr:rowOff>192696</xdr:rowOff>
    </xdr:from>
    <xdr:to>
      <xdr:col>2</xdr:col>
      <xdr:colOff>123825</xdr:colOff>
      <xdr:row>10</xdr:row>
      <xdr:rowOff>161925</xdr:rowOff>
    </xdr:to>
    <xdr:sp macro="" textlink="">
      <xdr:nvSpPr>
        <xdr:cNvPr id="141" name="TextBox 140">
          <a:extLst>
            <a:ext uri="{FF2B5EF4-FFF2-40B4-BE49-F238E27FC236}">
              <a16:creationId xmlns:a16="http://schemas.microsoft.com/office/drawing/2014/main" id="{C43D5463-FD54-2B9C-7483-94D97CE8CEED}"/>
            </a:ext>
          </a:extLst>
        </xdr:cNvPr>
        <xdr:cNvSpPr txBox="1"/>
      </xdr:nvSpPr>
      <xdr:spPr>
        <a:xfrm>
          <a:off x="187570" y="1792896"/>
          <a:ext cx="1307855" cy="369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Advertising</a:t>
          </a:r>
          <a:r>
            <a:rPr lang="en-US" sz="900" b="1" baseline="0">
              <a:solidFill>
                <a:schemeClr val="bg2">
                  <a:lumMod val="25000"/>
                </a:schemeClr>
              </a:solidFill>
              <a:latin typeface="Abadi" panose="020B0604020104020204" pitchFamily="34" charset="0"/>
            </a:rPr>
            <a:t> Channels</a:t>
          </a:r>
          <a:endParaRPr lang="en-US" sz="900" b="0">
            <a:solidFill>
              <a:schemeClr val="bg2">
                <a:lumMod val="25000"/>
              </a:schemeClr>
            </a:solidFill>
            <a:latin typeface="Abadi" panose="020B0604020104020204" pitchFamily="34" charset="0"/>
            <a:ea typeface="+mn-ea"/>
            <a:cs typeface="+mn-cs"/>
          </a:endParaRPr>
        </a:p>
      </xdr:txBody>
    </xdr:sp>
    <xdr:clientData/>
  </xdr:twoCellAnchor>
  <xdr:twoCellAnchor>
    <xdr:from>
      <xdr:col>0</xdr:col>
      <xdr:colOff>429817</xdr:colOff>
      <xdr:row>9</xdr:row>
      <xdr:rowOff>121442</xdr:rowOff>
    </xdr:from>
    <xdr:to>
      <xdr:col>4</xdr:col>
      <xdr:colOff>59531</xdr:colOff>
      <xdr:row>18</xdr:row>
      <xdr:rowOff>180975</xdr:rowOff>
    </xdr:to>
    <xdr:graphicFrame macro="">
      <xdr:nvGraphicFramePr>
        <xdr:cNvPr id="142" name="Chart 141">
          <a:extLst>
            <a:ext uri="{FF2B5EF4-FFF2-40B4-BE49-F238E27FC236}">
              <a16:creationId xmlns:a16="http://schemas.microsoft.com/office/drawing/2014/main" id="{C8643F3C-0FCC-4127-BFBD-64679DBF7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535231</xdr:colOff>
      <xdr:row>13</xdr:row>
      <xdr:rowOff>97448</xdr:rowOff>
    </xdr:from>
    <xdr:to>
      <xdr:col>3</xdr:col>
      <xdr:colOff>28308</xdr:colOff>
      <xdr:row>15</xdr:row>
      <xdr:rowOff>63502</xdr:rowOff>
    </xdr:to>
    <xdr:grpSp>
      <xdr:nvGrpSpPr>
        <xdr:cNvPr id="153" name="Group 152">
          <a:extLst>
            <a:ext uri="{FF2B5EF4-FFF2-40B4-BE49-F238E27FC236}">
              <a16:creationId xmlns:a16="http://schemas.microsoft.com/office/drawing/2014/main" id="{4E5EBE4D-0AD3-3898-9B47-CCE656E55C0D}"/>
            </a:ext>
          </a:extLst>
        </xdr:cNvPr>
        <xdr:cNvGrpSpPr/>
      </xdr:nvGrpSpPr>
      <xdr:grpSpPr>
        <a:xfrm>
          <a:off x="1223148" y="2711531"/>
          <a:ext cx="868910" cy="368221"/>
          <a:chOff x="1221032" y="2697771"/>
          <a:chExt cx="865010" cy="366797"/>
        </a:xfrm>
      </xdr:grpSpPr>
      <xdr:sp macro="" textlink="">
        <xdr:nvSpPr>
          <xdr:cNvPr id="143" name="TextBox 142">
            <a:extLst>
              <a:ext uri="{FF2B5EF4-FFF2-40B4-BE49-F238E27FC236}">
                <a16:creationId xmlns:a16="http://schemas.microsoft.com/office/drawing/2014/main" id="{065B6C58-14A7-CC45-ABE8-98EA164572D0}"/>
              </a:ext>
            </a:extLst>
          </xdr:cNvPr>
          <xdr:cNvSpPr txBox="1"/>
        </xdr:nvSpPr>
        <xdr:spPr>
          <a:xfrm>
            <a:off x="1221032" y="2697771"/>
            <a:ext cx="807793"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a:solidFill>
                  <a:schemeClr val="bg2">
                    <a:lumMod val="25000"/>
                  </a:schemeClr>
                </a:solidFill>
                <a:latin typeface="Abadi" panose="020B0604020104020204" pitchFamily="34" charset="0"/>
              </a:rPr>
              <a:t>Paid Advertising</a:t>
            </a:r>
            <a:endParaRPr lang="en-US" sz="700" b="0">
              <a:solidFill>
                <a:schemeClr val="bg2">
                  <a:lumMod val="25000"/>
                </a:schemeClr>
              </a:solidFill>
              <a:latin typeface="Abadi" panose="020B0604020104020204" pitchFamily="34" charset="0"/>
              <a:ea typeface="+mn-ea"/>
              <a:cs typeface="+mn-cs"/>
            </a:endParaRPr>
          </a:p>
        </xdr:txBody>
      </xdr:sp>
      <xdr:sp macro="" textlink="Insights!CV13">
        <xdr:nvSpPr>
          <xdr:cNvPr id="144" name="TextBox 143">
            <a:extLst>
              <a:ext uri="{FF2B5EF4-FFF2-40B4-BE49-F238E27FC236}">
                <a16:creationId xmlns:a16="http://schemas.microsoft.com/office/drawing/2014/main" id="{04BB6C6E-5BCE-F7E4-F030-A81759D01AAF}"/>
              </a:ext>
            </a:extLst>
          </xdr:cNvPr>
          <xdr:cNvSpPr txBox="1"/>
        </xdr:nvSpPr>
        <xdr:spPr>
          <a:xfrm>
            <a:off x="1277058" y="2805771"/>
            <a:ext cx="808984" cy="25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10E3425-225C-4099-9C24-D66A9B3E040B}" type="TxLink">
              <a:rPr lang="en-US" sz="1600" b="1" i="0" u="none" strike="noStrike">
                <a:solidFill>
                  <a:schemeClr val="tx1">
                    <a:lumMod val="75000"/>
                    <a:lumOff val="25000"/>
                  </a:schemeClr>
                </a:solidFill>
                <a:latin typeface="Calibri"/>
                <a:cs typeface="Calibri"/>
              </a:rPr>
              <a:pPr algn="l"/>
              <a:t>1.2B</a:t>
            </a:fld>
            <a:endParaRPr lang="en-US" sz="900" b="1">
              <a:solidFill>
                <a:schemeClr val="tx1">
                  <a:lumMod val="75000"/>
                  <a:lumOff val="25000"/>
                </a:schemeClr>
              </a:solidFill>
              <a:latin typeface="Abadi" panose="020B0604020104020204" pitchFamily="34" charset="0"/>
              <a:ea typeface="+mn-ea"/>
              <a:cs typeface="+mn-cs"/>
            </a:endParaRPr>
          </a:p>
        </xdr:txBody>
      </xdr:sp>
    </xdr:grpSp>
    <xdr:clientData/>
  </xdr:twoCellAnchor>
  <xdr:twoCellAnchor>
    <xdr:from>
      <xdr:col>0</xdr:col>
      <xdr:colOff>180976</xdr:colOff>
      <xdr:row>23</xdr:row>
      <xdr:rowOff>38100</xdr:rowOff>
    </xdr:from>
    <xdr:to>
      <xdr:col>4</xdr:col>
      <xdr:colOff>276225</xdr:colOff>
      <xdr:row>27</xdr:row>
      <xdr:rowOff>107156</xdr:rowOff>
    </xdr:to>
    <xdr:sp macro="" textlink="">
      <xdr:nvSpPr>
        <xdr:cNvPr id="145" name="Rectangle: Rounded Corners 144">
          <a:extLst>
            <a:ext uri="{FF2B5EF4-FFF2-40B4-BE49-F238E27FC236}">
              <a16:creationId xmlns:a16="http://schemas.microsoft.com/office/drawing/2014/main" id="{96C251B1-FD1B-2C7B-1907-A13A6DD8E730}"/>
            </a:ext>
          </a:extLst>
        </xdr:cNvPr>
        <xdr:cNvSpPr/>
      </xdr:nvSpPr>
      <xdr:spPr>
        <a:xfrm>
          <a:off x="180976" y="4638675"/>
          <a:ext cx="2838449" cy="869156"/>
        </a:xfrm>
        <a:prstGeom prst="roundRect">
          <a:avLst>
            <a:gd name="adj" fmla="val 14226"/>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278055</xdr:colOff>
      <xdr:row>17</xdr:row>
      <xdr:rowOff>133349</xdr:rowOff>
    </xdr:from>
    <xdr:to>
      <xdr:col>4</xdr:col>
      <xdr:colOff>279795</xdr:colOff>
      <xdr:row>22</xdr:row>
      <xdr:rowOff>103583</xdr:rowOff>
    </xdr:to>
    <xdr:grpSp>
      <xdr:nvGrpSpPr>
        <xdr:cNvPr id="195" name="Group 194">
          <a:extLst>
            <a:ext uri="{FF2B5EF4-FFF2-40B4-BE49-F238E27FC236}">
              <a16:creationId xmlns:a16="http://schemas.microsoft.com/office/drawing/2014/main" id="{CE5FCFA4-3086-FF07-A5A0-18A8F73BCE0D}"/>
            </a:ext>
          </a:extLst>
        </xdr:cNvPr>
        <xdr:cNvGrpSpPr/>
      </xdr:nvGrpSpPr>
      <xdr:grpSpPr>
        <a:xfrm>
          <a:off x="278055" y="3551766"/>
          <a:ext cx="2753407" cy="975650"/>
          <a:chOff x="278055" y="3489726"/>
          <a:chExt cx="2744940" cy="1052508"/>
        </a:xfrm>
      </xdr:grpSpPr>
      <xdr:grpSp>
        <xdr:nvGrpSpPr>
          <xdr:cNvPr id="154" name="Group 153">
            <a:extLst>
              <a:ext uri="{FF2B5EF4-FFF2-40B4-BE49-F238E27FC236}">
                <a16:creationId xmlns:a16="http://schemas.microsoft.com/office/drawing/2014/main" id="{A9851316-7955-0BD7-440C-488AAECCAF45}"/>
              </a:ext>
            </a:extLst>
          </xdr:cNvPr>
          <xdr:cNvGrpSpPr/>
        </xdr:nvGrpSpPr>
        <xdr:grpSpPr>
          <a:xfrm>
            <a:off x="278055" y="3535971"/>
            <a:ext cx="1301902" cy="349038"/>
            <a:chOff x="1221031" y="2697771"/>
            <a:chExt cx="1004282" cy="349038"/>
          </a:xfrm>
        </xdr:grpSpPr>
        <xdr:sp macro="" textlink="Insights!CU8">
          <xdr:nvSpPr>
            <xdr:cNvPr id="155" name="TextBox 154">
              <a:extLst>
                <a:ext uri="{FF2B5EF4-FFF2-40B4-BE49-F238E27FC236}">
                  <a16:creationId xmlns:a16="http://schemas.microsoft.com/office/drawing/2014/main" id="{35D8B16A-13BA-F170-5A41-77B09E41BDB5}"/>
                </a:ext>
              </a:extLst>
            </xdr:cNvPr>
            <xdr:cNvSpPr txBox="1"/>
          </xdr:nvSpPr>
          <xdr:spPr>
            <a:xfrm>
              <a:off x="1221031" y="2697771"/>
              <a:ext cx="1004282"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E77585C-4577-49CF-97CD-FF3671681A2F}" type="TxLink">
                <a:rPr lang="en-US" sz="1000" b="1" i="0" u="none" strike="noStrike">
                  <a:solidFill>
                    <a:srgbClr val="404040"/>
                  </a:solidFill>
                  <a:latin typeface="Calibri"/>
                  <a:cs typeface="Calibri"/>
                </a:rPr>
                <a:pPr algn="l"/>
                <a:t>Youtube Channel</a:t>
              </a:fld>
              <a:endParaRPr lang="en-US" sz="500" b="0">
                <a:solidFill>
                  <a:schemeClr val="bg2">
                    <a:lumMod val="25000"/>
                  </a:schemeClr>
                </a:solidFill>
                <a:latin typeface="Abadi" panose="020B0604020104020204" pitchFamily="34" charset="0"/>
                <a:ea typeface="+mn-ea"/>
                <a:cs typeface="+mn-cs"/>
              </a:endParaRPr>
            </a:p>
          </xdr:txBody>
        </xdr:sp>
        <xdr:sp macro="" textlink="Insights!CU9">
          <xdr:nvSpPr>
            <xdr:cNvPr id="156" name="TextBox 155">
              <a:extLst>
                <a:ext uri="{FF2B5EF4-FFF2-40B4-BE49-F238E27FC236}">
                  <a16:creationId xmlns:a16="http://schemas.microsoft.com/office/drawing/2014/main" id="{FE39B0DE-C921-036A-8AB6-09F1B91C0558}"/>
                </a:ext>
              </a:extLst>
            </xdr:cNvPr>
            <xdr:cNvSpPr txBox="1"/>
          </xdr:nvSpPr>
          <xdr:spPr>
            <a:xfrm>
              <a:off x="1262669" y="2860887"/>
              <a:ext cx="808984"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E14025B-219A-4EE0-A2FE-DBA54CA37155}" type="TxLink">
                <a:rPr lang="en-US" sz="1000" b="0" i="0" u="none" strike="noStrike">
                  <a:solidFill>
                    <a:srgbClr val="404040"/>
                  </a:solidFill>
                  <a:latin typeface="Calibri"/>
                  <a:cs typeface="Calibri"/>
                </a:rPr>
                <a:pPr algn="l"/>
                <a:t>83.0M</a:t>
              </a:fld>
              <a:endParaRPr lang="en-US" sz="400" b="0">
                <a:solidFill>
                  <a:schemeClr val="tx1">
                    <a:lumMod val="75000"/>
                    <a:lumOff val="25000"/>
                  </a:schemeClr>
                </a:solidFill>
                <a:latin typeface="Abadi" panose="020B0604020104020204" pitchFamily="34" charset="0"/>
                <a:ea typeface="+mn-ea"/>
                <a:cs typeface="+mn-cs"/>
              </a:endParaRPr>
            </a:p>
          </xdr:txBody>
        </xdr:sp>
      </xdr:grpSp>
      <xdr:grpSp>
        <xdr:nvGrpSpPr>
          <xdr:cNvPr id="180" name="Group 179">
            <a:extLst>
              <a:ext uri="{FF2B5EF4-FFF2-40B4-BE49-F238E27FC236}">
                <a16:creationId xmlns:a16="http://schemas.microsoft.com/office/drawing/2014/main" id="{E82403DD-D600-4CEF-0CB6-085AF498915C}"/>
              </a:ext>
            </a:extLst>
          </xdr:cNvPr>
          <xdr:cNvGrpSpPr/>
        </xdr:nvGrpSpPr>
        <xdr:grpSpPr>
          <a:xfrm>
            <a:off x="278055" y="3869346"/>
            <a:ext cx="1218558" cy="349038"/>
            <a:chOff x="1221031" y="2697771"/>
            <a:chExt cx="939873" cy="349038"/>
          </a:xfrm>
        </xdr:grpSpPr>
        <xdr:sp macro="" textlink="Insights!CV8">
          <xdr:nvSpPr>
            <xdr:cNvPr id="181" name="TextBox 180">
              <a:extLst>
                <a:ext uri="{FF2B5EF4-FFF2-40B4-BE49-F238E27FC236}">
                  <a16:creationId xmlns:a16="http://schemas.microsoft.com/office/drawing/2014/main" id="{4321EB5D-7209-433D-1381-6D6BCDCA2208}"/>
                </a:ext>
              </a:extLst>
            </xdr:cNvPr>
            <xdr:cNvSpPr txBox="1"/>
          </xdr:nvSpPr>
          <xdr:spPr>
            <a:xfrm>
              <a:off x="1221031" y="2697771"/>
              <a:ext cx="939873"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BB3ECD3-D191-4017-A254-3A3741674E64}" type="TxLink">
                <a:rPr lang="en-US" sz="1000" b="1" i="0" u="none" strike="noStrike">
                  <a:solidFill>
                    <a:srgbClr val="404040"/>
                  </a:solidFill>
                  <a:latin typeface="Calibri"/>
                  <a:ea typeface="+mn-ea"/>
                  <a:cs typeface="Calibri"/>
                </a:rPr>
                <a:pPr algn="l"/>
                <a:t>Google Ad</a:t>
              </a:fld>
              <a:endParaRPr lang="en-US" sz="500" b="0">
                <a:solidFill>
                  <a:schemeClr val="bg2">
                    <a:lumMod val="25000"/>
                  </a:schemeClr>
                </a:solidFill>
                <a:latin typeface="Abadi" panose="020B0604020104020204" pitchFamily="34" charset="0"/>
                <a:ea typeface="+mn-ea"/>
                <a:cs typeface="+mn-cs"/>
              </a:endParaRPr>
            </a:p>
          </xdr:txBody>
        </xdr:sp>
        <xdr:sp macro="" textlink="Insights!CV9">
          <xdr:nvSpPr>
            <xdr:cNvPr id="182" name="TextBox 181">
              <a:extLst>
                <a:ext uri="{FF2B5EF4-FFF2-40B4-BE49-F238E27FC236}">
                  <a16:creationId xmlns:a16="http://schemas.microsoft.com/office/drawing/2014/main" id="{96EC04F1-DD4C-5C88-D0D3-161C1DD5B2AA}"/>
                </a:ext>
              </a:extLst>
            </xdr:cNvPr>
            <xdr:cNvSpPr txBox="1"/>
          </xdr:nvSpPr>
          <xdr:spPr>
            <a:xfrm>
              <a:off x="1262669" y="2860887"/>
              <a:ext cx="808984"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2EB9CBF-0CA8-480D-8182-4A1FF8FB6CDD}" type="TxLink">
                <a:rPr lang="en-US" sz="1000" b="0" i="0" u="none" strike="noStrike">
                  <a:solidFill>
                    <a:srgbClr val="404040"/>
                  </a:solidFill>
                  <a:latin typeface="Calibri"/>
                  <a:cs typeface="Calibri"/>
                </a:rPr>
                <a:pPr algn="l"/>
                <a:t>87.0M</a:t>
              </a:fld>
              <a:endParaRPr lang="en-US" sz="100" b="0">
                <a:solidFill>
                  <a:schemeClr val="tx1">
                    <a:lumMod val="75000"/>
                    <a:lumOff val="25000"/>
                  </a:schemeClr>
                </a:solidFill>
                <a:latin typeface="Abadi" panose="020B0604020104020204" pitchFamily="34" charset="0"/>
                <a:ea typeface="+mn-ea"/>
                <a:cs typeface="+mn-cs"/>
              </a:endParaRPr>
            </a:p>
          </xdr:txBody>
        </xdr:sp>
      </xdr:grpSp>
      <xdr:grpSp>
        <xdr:nvGrpSpPr>
          <xdr:cNvPr id="183" name="Group 182">
            <a:extLst>
              <a:ext uri="{FF2B5EF4-FFF2-40B4-BE49-F238E27FC236}">
                <a16:creationId xmlns:a16="http://schemas.microsoft.com/office/drawing/2014/main" id="{02D056F2-35FF-61E9-F855-010CE5455913}"/>
              </a:ext>
            </a:extLst>
          </xdr:cNvPr>
          <xdr:cNvGrpSpPr/>
        </xdr:nvGrpSpPr>
        <xdr:grpSpPr>
          <a:xfrm>
            <a:off x="278057" y="4193196"/>
            <a:ext cx="1103069" cy="349038"/>
            <a:chOff x="1221032" y="2697771"/>
            <a:chExt cx="850622" cy="349038"/>
          </a:xfrm>
        </xdr:grpSpPr>
        <xdr:sp macro="" textlink="Insights!CW8">
          <xdr:nvSpPr>
            <xdr:cNvPr id="184" name="TextBox 183">
              <a:extLst>
                <a:ext uri="{FF2B5EF4-FFF2-40B4-BE49-F238E27FC236}">
                  <a16:creationId xmlns:a16="http://schemas.microsoft.com/office/drawing/2014/main" id="{6939CD79-10E1-6DD4-4C7F-A3D002C2DBC4}"/>
                </a:ext>
              </a:extLst>
            </xdr:cNvPr>
            <xdr:cNvSpPr txBox="1"/>
          </xdr:nvSpPr>
          <xdr:spPr>
            <a:xfrm>
              <a:off x="1221032" y="2697771"/>
              <a:ext cx="807793"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5BDBD64-4EB4-420E-8D71-9C47F88F70C8}" type="TxLink">
                <a:rPr lang="en-US" sz="1000" b="1" i="0" u="none" strike="noStrike">
                  <a:solidFill>
                    <a:srgbClr val="404040"/>
                  </a:solidFill>
                  <a:latin typeface="Calibri"/>
                  <a:cs typeface="Calibri"/>
                </a:rPr>
                <a:pPr algn="l"/>
                <a:t>WhatsApp</a:t>
              </a:fld>
              <a:endParaRPr lang="en-US" sz="500" b="0">
                <a:solidFill>
                  <a:schemeClr val="bg2">
                    <a:lumMod val="25000"/>
                  </a:schemeClr>
                </a:solidFill>
                <a:latin typeface="Abadi" panose="020B0604020104020204" pitchFamily="34" charset="0"/>
                <a:ea typeface="+mn-ea"/>
                <a:cs typeface="+mn-cs"/>
              </a:endParaRPr>
            </a:p>
          </xdr:txBody>
        </xdr:sp>
        <xdr:sp macro="" textlink="Insights!CW9">
          <xdr:nvSpPr>
            <xdr:cNvPr id="185" name="TextBox 184">
              <a:extLst>
                <a:ext uri="{FF2B5EF4-FFF2-40B4-BE49-F238E27FC236}">
                  <a16:creationId xmlns:a16="http://schemas.microsoft.com/office/drawing/2014/main" id="{5658B05F-E74C-45C7-FCAB-B06D60E74EEB}"/>
                </a:ext>
              </a:extLst>
            </xdr:cNvPr>
            <xdr:cNvSpPr txBox="1"/>
          </xdr:nvSpPr>
          <xdr:spPr>
            <a:xfrm>
              <a:off x="1262669" y="2860887"/>
              <a:ext cx="808985"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A5A7974-54B8-41EA-815A-9E1DCEA6E011}" type="TxLink">
                <a:rPr lang="en-US" sz="1000" b="0" i="0" u="none" strike="noStrike">
                  <a:solidFill>
                    <a:srgbClr val="404040"/>
                  </a:solidFill>
                  <a:latin typeface="Calibri"/>
                  <a:cs typeface="Calibri"/>
                </a:rPr>
                <a:pPr algn="l"/>
                <a:t>151.0M</a:t>
              </a:fld>
              <a:endParaRPr lang="en-US" sz="200" b="0">
                <a:solidFill>
                  <a:schemeClr val="tx1">
                    <a:lumMod val="75000"/>
                    <a:lumOff val="25000"/>
                  </a:schemeClr>
                </a:solidFill>
                <a:latin typeface="Abadi" panose="020B0604020104020204" pitchFamily="34" charset="0"/>
                <a:ea typeface="+mn-ea"/>
                <a:cs typeface="+mn-cs"/>
              </a:endParaRPr>
            </a:p>
          </xdr:txBody>
        </xdr:sp>
      </xdr:grpSp>
      <xdr:grpSp>
        <xdr:nvGrpSpPr>
          <xdr:cNvPr id="186" name="Group 185">
            <a:extLst>
              <a:ext uri="{FF2B5EF4-FFF2-40B4-BE49-F238E27FC236}">
                <a16:creationId xmlns:a16="http://schemas.microsoft.com/office/drawing/2014/main" id="{045042A3-FC8A-E5FC-A4F9-C5E4C7C3608B}"/>
              </a:ext>
            </a:extLst>
          </xdr:cNvPr>
          <xdr:cNvGrpSpPr/>
        </xdr:nvGrpSpPr>
        <xdr:grpSpPr>
          <a:xfrm>
            <a:off x="1721093" y="3489726"/>
            <a:ext cx="1301902" cy="395286"/>
            <a:chOff x="1221031" y="2652146"/>
            <a:chExt cx="1004282" cy="394663"/>
          </a:xfrm>
        </xdr:grpSpPr>
        <xdr:sp macro="" textlink="Insights!CX8">
          <xdr:nvSpPr>
            <xdr:cNvPr id="187" name="TextBox 186">
              <a:extLst>
                <a:ext uri="{FF2B5EF4-FFF2-40B4-BE49-F238E27FC236}">
                  <a16:creationId xmlns:a16="http://schemas.microsoft.com/office/drawing/2014/main" id="{4294A137-81AC-D2BC-16EB-403736E59E1B}"/>
                </a:ext>
              </a:extLst>
            </xdr:cNvPr>
            <xdr:cNvSpPr txBox="1"/>
          </xdr:nvSpPr>
          <xdr:spPr>
            <a:xfrm>
              <a:off x="1221031" y="2652146"/>
              <a:ext cx="1004282" cy="23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2FE0328-EB31-464A-AC36-CC8303FCC6BB}" type="TxLink">
                <a:rPr lang="en-US" sz="1000" b="1" i="0" u="none" strike="noStrike">
                  <a:solidFill>
                    <a:srgbClr val="404040"/>
                  </a:solidFill>
                  <a:latin typeface="Calibri"/>
                  <a:cs typeface="Calibri"/>
                </a:rPr>
                <a:pPr algn="l"/>
                <a:t>Company Website</a:t>
              </a:fld>
              <a:endParaRPr lang="en-US" sz="400" b="1">
                <a:solidFill>
                  <a:schemeClr val="bg2">
                    <a:lumMod val="25000"/>
                  </a:schemeClr>
                </a:solidFill>
                <a:latin typeface="Abadi" panose="020B0604020104020204" pitchFamily="34" charset="0"/>
                <a:ea typeface="+mn-ea"/>
                <a:cs typeface="+mn-cs"/>
              </a:endParaRPr>
            </a:p>
          </xdr:txBody>
        </xdr:sp>
        <xdr:sp macro="" textlink="Insights!CX9">
          <xdr:nvSpPr>
            <xdr:cNvPr id="188" name="TextBox 187">
              <a:extLst>
                <a:ext uri="{FF2B5EF4-FFF2-40B4-BE49-F238E27FC236}">
                  <a16:creationId xmlns:a16="http://schemas.microsoft.com/office/drawing/2014/main" id="{2E380DFC-3345-BFE0-6A9B-8D8BABE9D1C9}"/>
                </a:ext>
              </a:extLst>
            </xdr:cNvPr>
            <xdr:cNvSpPr txBox="1"/>
          </xdr:nvSpPr>
          <xdr:spPr>
            <a:xfrm>
              <a:off x="1262669" y="2860887"/>
              <a:ext cx="808984"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10D617-E2DE-49FA-978E-DB3B79792563}" type="TxLink">
                <a:rPr lang="en-US" sz="1000" b="0" i="0" u="none" strike="noStrike">
                  <a:solidFill>
                    <a:srgbClr val="404040"/>
                  </a:solidFill>
                  <a:latin typeface="Calibri"/>
                  <a:cs typeface="Calibri"/>
                </a:rPr>
                <a:pPr algn="l"/>
                <a:t>172.0M</a:t>
              </a:fld>
              <a:endParaRPr lang="en-US" sz="100" b="0">
                <a:solidFill>
                  <a:schemeClr val="tx1">
                    <a:lumMod val="75000"/>
                    <a:lumOff val="25000"/>
                  </a:schemeClr>
                </a:solidFill>
                <a:latin typeface="Abadi" panose="020B0604020104020204" pitchFamily="34" charset="0"/>
                <a:ea typeface="+mn-ea"/>
                <a:cs typeface="+mn-cs"/>
              </a:endParaRPr>
            </a:p>
          </xdr:txBody>
        </xdr:sp>
      </xdr:grpSp>
      <xdr:grpSp>
        <xdr:nvGrpSpPr>
          <xdr:cNvPr id="189" name="Group 188">
            <a:extLst>
              <a:ext uri="{FF2B5EF4-FFF2-40B4-BE49-F238E27FC236}">
                <a16:creationId xmlns:a16="http://schemas.microsoft.com/office/drawing/2014/main" id="{24AA3333-D812-D0BC-8149-D274937A3AFF}"/>
              </a:ext>
            </a:extLst>
          </xdr:cNvPr>
          <xdr:cNvGrpSpPr/>
        </xdr:nvGrpSpPr>
        <xdr:grpSpPr>
          <a:xfrm>
            <a:off x="1721093" y="3869345"/>
            <a:ext cx="1218558" cy="349039"/>
            <a:chOff x="1221031" y="2697770"/>
            <a:chExt cx="939873" cy="349039"/>
          </a:xfrm>
        </xdr:grpSpPr>
        <xdr:sp macro="" textlink="Insights!CY8">
          <xdr:nvSpPr>
            <xdr:cNvPr id="190" name="TextBox 189">
              <a:extLst>
                <a:ext uri="{FF2B5EF4-FFF2-40B4-BE49-F238E27FC236}">
                  <a16:creationId xmlns:a16="http://schemas.microsoft.com/office/drawing/2014/main" id="{77DBB2AC-C059-5873-09AC-BE779EC57BFA}"/>
                </a:ext>
              </a:extLst>
            </xdr:cNvPr>
            <xdr:cNvSpPr txBox="1"/>
          </xdr:nvSpPr>
          <xdr:spPr>
            <a:xfrm>
              <a:off x="1221031" y="2697770"/>
              <a:ext cx="939873" cy="254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641980D-7E06-4E0D-8A8F-61ECDF59C9A1}" type="TxLink">
                <a:rPr lang="en-US" sz="1000" b="1" i="0" u="none" strike="noStrike">
                  <a:solidFill>
                    <a:srgbClr val="404040"/>
                  </a:solidFill>
                  <a:latin typeface="Calibri"/>
                  <a:ea typeface="+mn-ea"/>
                  <a:cs typeface="Calibri"/>
                </a:rPr>
                <a:pPr algn="l"/>
                <a:t>Facebook Page</a:t>
              </a:fld>
              <a:endParaRPr lang="en-US" sz="200" b="0">
                <a:solidFill>
                  <a:schemeClr val="bg2">
                    <a:lumMod val="25000"/>
                  </a:schemeClr>
                </a:solidFill>
                <a:latin typeface="Abadi" panose="020B0604020104020204" pitchFamily="34" charset="0"/>
                <a:ea typeface="+mn-ea"/>
                <a:cs typeface="+mn-cs"/>
              </a:endParaRPr>
            </a:p>
          </xdr:txBody>
        </xdr:sp>
        <xdr:sp macro="" textlink="Insights!CY9">
          <xdr:nvSpPr>
            <xdr:cNvPr id="191" name="TextBox 190">
              <a:extLst>
                <a:ext uri="{FF2B5EF4-FFF2-40B4-BE49-F238E27FC236}">
                  <a16:creationId xmlns:a16="http://schemas.microsoft.com/office/drawing/2014/main" id="{E2CC75C3-334A-0DE7-A97C-7066E64D5B82}"/>
                </a:ext>
              </a:extLst>
            </xdr:cNvPr>
            <xdr:cNvSpPr txBox="1"/>
          </xdr:nvSpPr>
          <xdr:spPr>
            <a:xfrm>
              <a:off x="1262669" y="2860887"/>
              <a:ext cx="808984"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E7E6D43-8569-456C-95D1-9ABA03BBBFDE}" type="TxLink">
                <a:rPr lang="en-US" sz="1000" b="0" i="0" u="none" strike="noStrike">
                  <a:solidFill>
                    <a:srgbClr val="404040"/>
                  </a:solidFill>
                  <a:latin typeface="Calibri"/>
                  <a:cs typeface="Calibri"/>
                </a:rPr>
                <a:pPr algn="l"/>
                <a:t>353.0M</a:t>
              </a:fld>
              <a:endParaRPr lang="en-US" sz="100" b="0">
                <a:solidFill>
                  <a:schemeClr val="tx1">
                    <a:lumMod val="75000"/>
                    <a:lumOff val="25000"/>
                  </a:schemeClr>
                </a:solidFill>
                <a:latin typeface="Abadi" panose="020B0604020104020204" pitchFamily="34" charset="0"/>
                <a:ea typeface="+mn-ea"/>
                <a:cs typeface="+mn-cs"/>
              </a:endParaRPr>
            </a:p>
          </xdr:txBody>
        </xdr:sp>
      </xdr:grpSp>
      <xdr:grpSp>
        <xdr:nvGrpSpPr>
          <xdr:cNvPr id="192" name="Group 191">
            <a:extLst>
              <a:ext uri="{FF2B5EF4-FFF2-40B4-BE49-F238E27FC236}">
                <a16:creationId xmlns:a16="http://schemas.microsoft.com/office/drawing/2014/main" id="{4E13FE40-1FCC-6243-63EF-EF16F0FF95BF}"/>
              </a:ext>
            </a:extLst>
          </xdr:cNvPr>
          <xdr:cNvGrpSpPr/>
        </xdr:nvGrpSpPr>
        <xdr:grpSpPr>
          <a:xfrm>
            <a:off x="1721095" y="4193196"/>
            <a:ext cx="1103069" cy="349038"/>
            <a:chOff x="1221032" y="2697771"/>
            <a:chExt cx="850622" cy="349038"/>
          </a:xfrm>
        </xdr:grpSpPr>
        <xdr:sp macro="" textlink="Insights!CZ8">
          <xdr:nvSpPr>
            <xdr:cNvPr id="193" name="TextBox 192">
              <a:extLst>
                <a:ext uri="{FF2B5EF4-FFF2-40B4-BE49-F238E27FC236}">
                  <a16:creationId xmlns:a16="http://schemas.microsoft.com/office/drawing/2014/main" id="{12948AA9-ABC2-8A32-B06D-A3F351157B4C}"/>
                </a:ext>
              </a:extLst>
            </xdr:cNvPr>
            <xdr:cNvSpPr txBox="1"/>
          </xdr:nvSpPr>
          <xdr:spPr>
            <a:xfrm>
              <a:off x="1221032" y="2697771"/>
              <a:ext cx="807793"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C7752A6-5E96-4C42-A3AF-5B24C3108F2B}" type="TxLink">
                <a:rPr lang="en-US" sz="1000" b="1" i="0" u="none" strike="noStrike">
                  <a:solidFill>
                    <a:srgbClr val="404040"/>
                  </a:solidFill>
                  <a:latin typeface="Calibri"/>
                  <a:cs typeface="Calibri"/>
                </a:rPr>
                <a:pPr algn="l"/>
                <a:t>Television Ad</a:t>
              </a:fld>
              <a:endParaRPr lang="en-US" sz="200" b="0">
                <a:solidFill>
                  <a:schemeClr val="bg2">
                    <a:lumMod val="25000"/>
                  </a:schemeClr>
                </a:solidFill>
                <a:latin typeface="Abadi" panose="020B0604020104020204" pitchFamily="34" charset="0"/>
                <a:ea typeface="+mn-ea"/>
                <a:cs typeface="+mn-cs"/>
              </a:endParaRPr>
            </a:p>
          </xdr:txBody>
        </xdr:sp>
        <xdr:sp macro="" textlink="Insights!CZ9">
          <xdr:nvSpPr>
            <xdr:cNvPr id="194" name="TextBox 193">
              <a:extLst>
                <a:ext uri="{FF2B5EF4-FFF2-40B4-BE49-F238E27FC236}">
                  <a16:creationId xmlns:a16="http://schemas.microsoft.com/office/drawing/2014/main" id="{200F6136-059D-D315-8B9D-0488F2B9F87F}"/>
                </a:ext>
              </a:extLst>
            </xdr:cNvPr>
            <xdr:cNvSpPr txBox="1"/>
          </xdr:nvSpPr>
          <xdr:spPr>
            <a:xfrm>
              <a:off x="1262669" y="2860887"/>
              <a:ext cx="808985"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23036D6-362E-4302-9F9D-799C99E9FC61}" type="TxLink">
                <a:rPr lang="en-US" sz="1000" b="0" i="0" u="none" strike="noStrike">
                  <a:solidFill>
                    <a:srgbClr val="404040"/>
                  </a:solidFill>
                  <a:latin typeface="Calibri"/>
                  <a:cs typeface="Calibri"/>
                </a:rPr>
                <a:pPr algn="l"/>
                <a:t>401.0M</a:t>
              </a:fld>
              <a:endParaRPr lang="en-US" sz="100" b="0">
                <a:solidFill>
                  <a:schemeClr val="tx1">
                    <a:lumMod val="75000"/>
                    <a:lumOff val="25000"/>
                  </a:schemeClr>
                </a:solidFill>
                <a:latin typeface="Abadi" panose="020B0604020104020204" pitchFamily="34" charset="0"/>
                <a:ea typeface="+mn-ea"/>
                <a:cs typeface="+mn-cs"/>
              </a:endParaRPr>
            </a:p>
          </xdr:txBody>
        </xdr:sp>
      </xdr:grpSp>
    </xdr:grpSp>
    <xdr:clientData/>
  </xdr:twoCellAnchor>
  <xdr:twoCellAnchor>
    <xdr:from>
      <xdr:col>0</xdr:col>
      <xdr:colOff>187570</xdr:colOff>
      <xdr:row>23</xdr:row>
      <xdr:rowOff>121788</xdr:rowOff>
    </xdr:from>
    <xdr:to>
      <xdr:col>1</xdr:col>
      <xdr:colOff>381000</xdr:colOff>
      <xdr:row>25</xdr:row>
      <xdr:rowOff>91017</xdr:rowOff>
    </xdr:to>
    <xdr:sp macro="" textlink="">
      <xdr:nvSpPr>
        <xdr:cNvPr id="196" name="TextBox 195">
          <a:extLst>
            <a:ext uri="{FF2B5EF4-FFF2-40B4-BE49-F238E27FC236}">
              <a16:creationId xmlns:a16="http://schemas.microsoft.com/office/drawing/2014/main" id="{33466698-D815-A093-A6B9-9498EB7CD505}"/>
            </a:ext>
          </a:extLst>
        </xdr:cNvPr>
        <xdr:cNvSpPr txBox="1"/>
      </xdr:nvSpPr>
      <xdr:spPr>
        <a:xfrm>
          <a:off x="187570" y="4746705"/>
          <a:ext cx="881347" cy="37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a:solidFill>
                <a:schemeClr val="bg2">
                  <a:lumMod val="25000"/>
                </a:schemeClr>
              </a:solidFill>
              <a:latin typeface="Abadi" panose="020B0604020104020204" pitchFamily="34" charset="0"/>
            </a:rPr>
            <a:t>Average  Calls  Per Month</a:t>
          </a:r>
          <a:endParaRPr lang="en-US" sz="900" b="0">
            <a:solidFill>
              <a:schemeClr val="bg2">
                <a:lumMod val="25000"/>
              </a:schemeClr>
            </a:solidFill>
            <a:latin typeface="Abadi" panose="020B0604020104020204" pitchFamily="34" charset="0"/>
            <a:ea typeface="+mn-ea"/>
            <a:cs typeface="+mn-cs"/>
          </a:endParaRPr>
        </a:p>
      </xdr:txBody>
    </xdr:sp>
    <xdr:clientData/>
  </xdr:twoCellAnchor>
  <xdr:twoCellAnchor>
    <xdr:from>
      <xdr:col>0</xdr:col>
      <xdr:colOff>508000</xdr:colOff>
      <xdr:row>23</xdr:row>
      <xdr:rowOff>95251</xdr:rowOff>
    </xdr:from>
    <xdr:to>
      <xdr:col>5</xdr:col>
      <xdr:colOff>338667</xdr:colOff>
      <xdr:row>28</xdr:row>
      <xdr:rowOff>84667</xdr:rowOff>
    </xdr:to>
    <xdr:graphicFrame macro="">
      <xdr:nvGraphicFramePr>
        <xdr:cNvPr id="124" name="Chart 123">
          <a:extLst>
            <a:ext uri="{FF2B5EF4-FFF2-40B4-BE49-F238E27FC236}">
              <a16:creationId xmlns:a16="http://schemas.microsoft.com/office/drawing/2014/main" id="{3A1A523B-61C9-4659-8308-7F845DB1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28820</xdr:colOff>
      <xdr:row>23</xdr:row>
      <xdr:rowOff>37121</xdr:rowOff>
    </xdr:from>
    <xdr:to>
      <xdr:col>3</xdr:col>
      <xdr:colOff>222250</xdr:colOff>
      <xdr:row>25</xdr:row>
      <xdr:rowOff>6350</xdr:rowOff>
    </xdr:to>
    <xdr:sp macro="" textlink="Insights!DG11">
      <xdr:nvSpPr>
        <xdr:cNvPr id="126" name="TextBox 125">
          <a:extLst>
            <a:ext uri="{FF2B5EF4-FFF2-40B4-BE49-F238E27FC236}">
              <a16:creationId xmlns:a16="http://schemas.microsoft.com/office/drawing/2014/main" id="{8D105259-CA5C-8390-4A12-F6A4EEABC0E5}"/>
            </a:ext>
          </a:extLst>
        </xdr:cNvPr>
        <xdr:cNvSpPr txBox="1"/>
      </xdr:nvSpPr>
      <xdr:spPr>
        <a:xfrm>
          <a:off x="1404653" y="4662038"/>
          <a:ext cx="881347" cy="37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5840EEB-1591-4DF9-A9E3-F4AC69D32265}" type="TxLink">
            <a:rPr lang="en-US" sz="2000" b="1" i="0" u="none" strike="noStrike">
              <a:solidFill>
                <a:srgbClr val="6821E4"/>
              </a:solidFill>
              <a:latin typeface="Calibri"/>
              <a:ea typeface="+mn-ea"/>
              <a:cs typeface="Calibri"/>
            </a:rPr>
            <a:t>109</a:t>
          </a:fld>
          <a:endParaRPr lang="en-US" sz="1200" b="1">
            <a:solidFill>
              <a:srgbClr val="6821E4"/>
            </a:solidFill>
            <a:latin typeface="Abadi" panose="020B0604020104020204" pitchFamily="34" charset="0"/>
            <a:ea typeface="+mn-ea"/>
            <a:cs typeface="+mn-cs"/>
          </a:endParaRPr>
        </a:p>
      </xdr:txBody>
    </xdr:sp>
    <xdr:clientData/>
  </xdr:twoCellAnchor>
  <xdr:twoCellAnchor>
    <xdr:from>
      <xdr:col>2</xdr:col>
      <xdr:colOff>113488</xdr:colOff>
      <xdr:row>24</xdr:row>
      <xdr:rowOff>142955</xdr:rowOff>
    </xdr:from>
    <xdr:to>
      <xdr:col>3</xdr:col>
      <xdr:colOff>31751</xdr:colOff>
      <xdr:row>26</xdr:row>
      <xdr:rowOff>116416</xdr:rowOff>
    </xdr:to>
    <xdr:sp macro="" textlink="">
      <xdr:nvSpPr>
        <xdr:cNvPr id="127" name="TextBox 126">
          <a:extLst>
            <a:ext uri="{FF2B5EF4-FFF2-40B4-BE49-F238E27FC236}">
              <a16:creationId xmlns:a16="http://schemas.microsoft.com/office/drawing/2014/main" id="{55151A64-F616-782E-1C1F-56876CFADE81}"/>
            </a:ext>
          </a:extLst>
        </xdr:cNvPr>
        <xdr:cNvSpPr txBox="1"/>
      </xdr:nvSpPr>
      <xdr:spPr>
        <a:xfrm>
          <a:off x="1489321" y="4968955"/>
          <a:ext cx="606180" cy="375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2">
                  <a:lumMod val="25000"/>
                </a:schemeClr>
              </a:solidFill>
              <a:latin typeface="Abadi" panose="020B0604020104020204" pitchFamily="34" charset="0"/>
            </a:rPr>
            <a:t>Call</a:t>
          </a:r>
          <a:endParaRPr lang="en-US" sz="1100" b="0">
            <a:solidFill>
              <a:schemeClr val="bg2">
                <a:lumMod val="25000"/>
              </a:schemeClr>
            </a:solidFill>
            <a:latin typeface="Abadi" panose="020B0604020104020204"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 top" refreshedDate="44971.830831712963" createdVersion="8" refreshedVersion="8" minRefreshableVersion="3" recordCount="1237" xr:uid="{3E570501-4A2D-4FC0-965D-ECD354B0EDBD}">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acheField>
    <cacheField name="Enrolled Courses" numFmtId="3">
      <sharedItems containsSemiMixedTypes="0" containsString="0" containsNumber="1" containsInteger="1" minValue="0" maxValue="5" count="6">
        <n v="1"/>
        <n v="3"/>
        <n v="2"/>
        <n v="4"/>
        <n v="5"/>
        <n v="0"/>
      </sharedItems>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ount="7">
        <n v="3"/>
        <n v="1"/>
        <n v="2"/>
        <n v="4"/>
        <n v="6"/>
        <n v="5"/>
        <n v="7"/>
      </sharedItems>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328551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 top" refreshedDate="44978.640420717595" createdVersion="8" refreshedVersion="8" minRefreshableVersion="3" recordCount="1237" xr:uid="{6FEFE885-02B6-45E9-9CB8-DA7CB2595581}">
  <cacheSource type="worksheet">
    <worksheetSource name="Table1[Paid Fees]"/>
  </cacheSource>
  <cacheFields count="1">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s v="AD01-9364"/>
    <x v="0"/>
    <n v="7000000"/>
    <x v="0"/>
    <d v="1899-12-30T00:02:00"/>
    <x v="0"/>
    <x v="0"/>
    <x v="0"/>
    <x v="0"/>
    <x v="0"/>
  </r>
  <r>
    <x v="0"/>
    <n v="10"/>
    <x v="1"/>
    <x v="0"/>
    <s v="AD01-9361"/>
    <x v="1"/>
    <n v="11000000"/>
    <x v="1"/>
    <d v="1899-12-30T00:02:00"/>
    <x v="0"/>
    <x v="1"/>
    <x v="1"/>
    <x v="1"/>
    <x v="1"/>
  </r>
  <r>
    <x v="0"/>
    <n v="20"/>
    <x v="2"/>
    <x v="1"/>
    <s v="AD01-9364"/>
    <x v="2"/>
    <n v="12000000"/>
    <x v="0"/>
    <d v="1899-12-30T00:02:00"/>
    <x v="0"/>
    <x v="2"/>
    <x v="2"/>
    <x v="1"/>
    <x v="2"/>
  </r>
  <r>
    <x v="0"/>
    <n v="23"/>
    <x v="2"/>
    <x v="2"/>
    <s v="AD01-9364"/>
    <x v="3"/>
    <n v="15000000"/>
    <x v="1"/>
    <d v="1899-12-30T00:02:00"/>
    <x v="0"/>
    <x v="2"/>
    <x v="3"/>
    <x v="2"/>
    <x v="3"/>
  </r>
  <r>
    <x v="0"/>
    <n v="11"/>
    <x v="2"/>
    <x v="0"/>
    <s v="AD01-9364"/>
    <x v="4"/>
    <n v="25000000"/>
    <x v="2"/>
    <d v="1899-12-30T00:02:00"/>
    <x v="0"/>
    <x v="3"/>
    <x v="1"/>
    <x v="3"/>
    <x v="4"/>
  </r>
  <r>
    <x v="0"/>
    <n v="2"/>
    <x v="3"/>
    <x v="3"/>
    <s v="AD01-9361"/>
    <x v="1"/>
    <n v="12000000"/>
    <x v="1"/>
    <d v="1899-12-30T00:02:00"/>
    <x v="0"/>
    <x v="4"/>
    <x v="4"/>
    <x v="0"/>
    <x v="5"/>
  </r>
  <r>
    <x v="0"/>
    <n v="6"/>
    <x v="3"/>
    <x v="3"/>
    <s v="AD01-9362"/>
    <x v="4"/>
    <n v="20000000"/>
    <x v="2"/>
    <d v="1899-12-30T00:02:00"/>
    <x v="0"/>
    <x v="0"/>
    <x v="5"/>
    <x v="3"/>
    <x v="4"/>
  </r>
  <r>
    <x v="0"/>
    <n v="26"/>
    <x v="4"/>
    <x v="2"/>
    <s v="AD01-9363"/>
    <x v="0"/>
    <n v="19000000"/>
    <x v="2"/>
    <d v="1899-12-30T00:02:00"/>
    <x v="1"/>
    <x v="5"/>
    <x v="3"/>
    <x v="0"/>
    <x v="5"/>
  </r>
  <r>
    <x v="0"/>
    <n v="15"/>
    <x v="4"/>
    <x v="3"/>
    <s v="AD01-9362"/>
    <x v="2"/>
    <n v="38000000"/>
    <x v="2"/>
    <d v="1899-12-30T00:02:00"/>
    <x v="1"/>
    <x v="4"/>
    <x v="6"/>
    <x v="1"/>
    <x v="1"/>
  </r>
  <r>
    <x v="0"/>
    <n v="17"/>
    <x v="4"/>
    <x v="4"/>
    <s v="AD01-9361"/>
    <x v="2"/>
    <n v="12000000"/>
    <x v="2"/>
    <d v="1899-12-30T00:02:00"/>
    <x v="0"/>
    <x v="6"/>
    <x v="7"/>
    <x v="1"/>
    <x v="6"/>
  </r>
  <r>
    <x v="0"/>
    <n v="1"/>
    <x v="0"/>
    <x v="0"/>
    <s v="AD01-9364"/>
    <x v="0"/>
    <n v="7000000"/>
    <x v="0"/>
    <d v="1899-12-30T00:02:00"/>
    <x v="0"/>
    <x v="0"/>
    <x v="0"/>
    <x v="0"/>
    <x v="0"/>
  </r>
  <r>
    <x v="0"/>
    <n v="2"/>
    <x v="3"/>
    <x v="3"/>
    <s v="AD01-9361"/>
    <x v="1"/>
    <n v="12000000"/>
    <x v="1"/>
    <d v="1899-12-30T00:02:00"/>
    <x v="0"/>
    <x v="4"/>
    <x v="4"/>
    <x v="0"/>
    <x v="1"/>
  </r>
  <r>
    <x v="0"/>
    <n v="6"/>
    <x v="3"/>
    <x v="3"/>
    <s v="AD01-9362"/>
    <x v="4"/>
    <n v="20000000"/>
    <x v="2"/>
    <d v="1899-12-30T00:02:00"/>
    <x v="0"/>
    <x v="0"/>
    <x v="5"/>
    <x v="3"/>
    <x v="7"/>
  </r>
  <r>
    <x v="0"/>
    <n v="26"/>
    <x v="4"/>
    <x v="2"/>
    <s v="AD01-9363"/>
    <x v="0"/>
    <n v="19000000"/>
    <x v="2"/>
    <d v="1899-12-30T00:02:00"/>
    <x v="1"/>
    <x v="5"/>
    <x v="3"/>
    <x v="0"/>
    <x v="8"/>
  </r>
  <r>
    <x v="0"/>
    <n v="2"/>
    <x v="3"/>
    <x v="3"/>
    <s v="AD01-9361"/>
    <x v="1"/>
    <n v="12000000"/>
    <x v="1"/>
    <d v="1899-12-30T00:02:00"/>
    <x v="0"/>
    <x v="4"/>
    <x v="4"/>
    <x v="0"/>
    <x v="2"/>
  </r>
  <r>
    <x v="0"/>
    <n v="6"/>
    <x v="3"/>
    <x v="3"/>
    <s v="AD01-9362"/>
    <x v="4"/>
    <n v="20000000"/>
    <x v="2"/>
    <d v="1899-12-30T00:02:00"/>
    <x v="0"/>
    <x v="0"/>
    <x v="5"/>
    <x v="3"/>
    <x v="7"/>
  </r>
  <r>
    <x v="0"/>
    <n v="26"/>
    <x v="4"/>
    <x v="2"/>
    <s v="AD01-9363"/>
    <x v="0"/>
    <n v="19000000"/>
    <x v="2"/>
    <d v="1899-12-30T00:02:00"/>
    <x v="1"/>
    <x v="5"/>
    <x v="3"/>
    <x v="0"/>
    <x v="8"/>
  </r>
  <r>
    <x v="0"/>
    <n v="12"/>
    <x v="5"/>
    <x v="0"/>
    <s v="AD01-9362"/>
    <x v="1"/>
    <n v="11000000"/>
    <x v="1"/>
    <d v="1899-12-30T00:02:00"/>
    <x v="0"/>
    <x v="7"/>
    <x v="7"/>
    <x v="1"/>
    <x v="6"/>
  </r>
  <r>
    <x v="0"/>
    <n v="11"/>
    <x v="6"/>
    <x v="1"/>
    <s v="AD01-9361"/>
    <x v="4"/>
    <n v="25000000"/>
    <x v="1"/>
    <d v="1899-12-30T00:02:00"/>
    <x v="0"/>
    <x v="2"/>
    <x v="5"/>
    <x v="1"/>
    <x v="2"/>
  </r>
  <r>
    <x v="0"/>
    <n v="11"/>
    <x v="7"/>
    <x v="2"/>
    <s v="AD01-9362"/>
    <x v="2"/>
    <n v="38000000"/>
    <x v="2"/>
    <d v="1899-12-30T00:02:00"/>
    <x v="1"/>
    <x v="7"/>
    <x v="5"/>
    <x v="0"/>
    <x v="7"/>
  </r>
  <r>
    <x v="0"/>
    <n v="3"/>
    <x v="0"/>
    <x v="3"/>
    <s v="AD01-9362"/>
    <x v="3"/>
    <n v="15000000"/>
    <x v="1"/>
    <d v="1899-12-30T00:02:00"/>
    <x v="0"/>
    <x v="7"/>
    <x v="0"/>
    <x v="0"/>
    <x v="5"/>
  </r>
  <r>
    <x v="0"/>
    <n v="11"/>
    <x v="8"/>
    <x v="0"/>
    <s v="AD01-9361"/>
    <x v="0"/>
    <n v="19000000"/>
    <x v="1"/>
    <d v="1899-12-30T00:02:00"/>
    <x v="1"/>
    <x v="0"/>
    <x v="1"/>
    <x v="2"/>
    <x v="8"/>
  </r>
  <r>
    <x v="0"/>
    <n v="10"/>
    <x v="8"/>
    <x v="3"/>
    <s v="AD01-9364"/>
    <x v="3"/>
    <n v="20000000"/>
    <x v="0"/>
    <d v="1899-12-30T00:02:00"/>
    <x v="0"/>
    <x v="5"/>
    <x v="3"/>
    <x v="2"/>
    <x v="8"/>
  </r>
  <r>
    <x v="0"/>
    <n v="5"/>
    <x v="8"/>
    <x v="3"/>
    <s v="AD01-9361"/>
    <x v="0"/>
    <n v="7000000"/>
    <x v="2"/>
    <d v="1899-12-30T00:02:00"/>
    <x v="0"/>
    <x v="7"/>
    <x v="6"/>
    <x v="1"/>
    <x v="6"/>
  </r>
  <r>
    <x v="0"/>
    <n v="12"/>
    <x v="9"/>
    <x v="1"/>
    <s v="AD01-9361"/>
    <x v="2"/>
    <n v="38000000"/>
    <x v="0"/>
    <d v="1899-12-30T00:02:00"/>
    <x v="1"/>
    <x v="4"/>
    <x v="4"/>
    <x v="0"/>
    <x v="7"/>
  </r>
  <r>
    <x v="0"/>
    <n v="26"/>
    <x v="1"/>
    <x v="0"/>
    <s v="AD01-9362"/>
    <x v="3"/>
    <n v="20000000"/>
    <x v="0"/>
    <d v="1899-12-30T00:02:00"/>
    <x v="2"/>
    <x v="0"/>
    <x v="0"/>
    <x v="3"/>
    <x v="4"/>
  </r>
  <r>
    <x v="0"/>
    <n v="25"/>
    <x v="2"/>
    <x v="0"/>
    <s v="AD01-9364"/>
    <x v="1"/>
    <n v="15000000"/>
    <x v="0"/>
    <d v="1899-12-30T00:02:00"/>
    <x v="0"/>
    <x v="7"/>
    <x v="2"/>
    <x v="1"/>
    <x v="6"/>
  </r>
  <r>
    <x v="0"/>
    <n v="11"/>
    <x v="2"/>
    <x v="0"/>
    <s v="AD01-9362"/>
    <x v="1"/>
    <n v="12000000"/>
    <x v="3"/>
    <d v="1899-12-30T00:02:00"/>
    <x v="0"/>
    <x v="1"/>
    <x v="0"/>
    <x v="3"/>
    <x v="4"/>
  </r>
  <r>
    <x v="0"/>
    <n v="18"/>
    <x v="2"/>
    <x v="0"/>
    <s v="AD01-9361"/>
    <x v="3"/>
    <n v="15000000"/>
    <x v="2"/>
    <d v="1899-12-30T00:02:00"/>
    <x v="0"/>
    <x v="4"/>
    <x v="6"/>
    <x v="0"/>
    <x v="9"/>
  </r>
  <r>
    <x v="0"/>
    <n v="1"/>
    <x v="3"/>
    <x v="2"/>
    <s v="AD01-9362"/>
    <x v="1"/>
    <n v="15000000"/>
    <x v="0"/>
    <d v="1899-12-30T00:02:00"/>
    <x v="0"/>
    <x v="4"/>
    <x v="2"/>
    <x v="1"/>
    <x v="6"/>
  </r>
  <r>
    <x v="0"/>
    <n v="1"/>
    <x v="3"/>
    <x v="0"/>
    <s v="AD01-9362"/>
    <x v="2"/>
    <n v="12000000"/>
    <x v="4"/>
    <d v="1899-12-30T00:02:00"/>
    <x v="0"/>
    <x v="4"/>
    <x v="2"/>
    <x v="0"/>
    <x v="5"/>
  </r>
  <r>
    <x v="0"/>
    <n v="8"/>
    <x v="3"/>
    <x v="0"/>
    <s v="AD01-9362"/>
    <x v="1"/>
    <n v="15000000"/>
    <x v="0"/>
    <d v="1899-12-30T00:02:00"/>
    <x v="0"/>
    <x v="3"/>
    <x v="0"/>
    <x v="0"/>
    <x v="9"/>
  </r>
  <r>
    <x v="0"/>
    <n v="20"/>
    <x v="3"/>
    <x v="1"/>
    <s v="AD01-9361"/>
    <x v="4"/>
    <n v="25000000"/>
    <x v="3"/>
    <d v="1899-12-30T00:02:00"/>
    <x v="0"/>
    <x v="3"/>
    <x v="2"/>
    <x v="0"/>
    <x v="10"/>
  </r>
  <r>
    <x v="0"/>
    <n v="20"/>
    <x v="3"/>
    <x v="4"/>
    <s v="AD01-9364"/>
    <x v="2"/>
    <n v="12000000"/>
    <x v="3"/>
    <d v="1899-12-30T00:02:00"/>
    <x v="0"/>
    <x v="8"/>
    <x v="3"/>
    <x v="2"/>
    <x v="11"/>
  </r>
  <r>
    <x v="0"/>
    <n v="1"/>
    <x v="3"/>
    <x v="1"/>
    <s v="AD01-9361"/>
    <x v="1"/>
    <n v="15000000"/>
    <x v="5"/>
    <d v="1899-12-30T00:02:00"/>
    <x v="0"/>
    <x v="2"/>
    <x v="4"/>
    <x v="2"/>
    <x v="8"/>
  </r>
  <r>
    <x v="0"/>
    <n v="20"/>
    <x v="3"/>
    <x v="1"/>
    <s v="AD01-9362"/>
    <x v="2"/>
    <n v="10000000"/>
    <x v="1"/>
    <d v="1899-12-30T00:02:00"/>
    <x v="0"/>
    <x v="8"/>
    <x v="5"/>
    <x v="0"/>
    <x v="12"/>
  </r>
  <r>
    <x v="0"/>
    <n v="1"/>
    <x v="3"/>
    <x v="1"/>
    <s v="AD01-9364"/>
    <x v="1"/>
    <n v="12000000"/>
    <x v="2"/>
    <d v="1899-12-30T00:02:00"/>
    <x v="0"/>
    <x v="3"/>
    <x v="1"/>
    <x v="0"/>
    <x v="7"/>
  </r>
  <r>
    <x v="0"/>
    <n v="4"/>
    <x v="3"/>
    <x v="0"/>
    <s v="AD01-9361"/>
    <x v="1"/>
    <n v="11000000"/>
    <x v="4"/>
    <d v="1899-12-30T00:02:00"/>
    <x v="0"/>
    <x v="4"/>
    <x v="6"/>
    <x v="1"/>
    <x v="2"/>
  </r>
  <r>
    <x v="0"/>
    <n v="3"/>
    <x v="4"/>
    <x v="2"/>
    <s v="AD01-9364"/>
    <x v="0"/>
    <n v="19000000"/>
    <x v="0"/>
    <d v="1899-12-30T00:02:00"/>
    <x v="1"/>
    <x v="8"/>
    <x v="6"/>
    <x v="0"/>
    <x v="7"/>
  </r>
  <r>
    <x v="0"/>
    <n v="22"/>
    <x v="4"/>
    <x v="2"/>
    <s v="AD01-9364"/>
    <x v="0"/>
    <n v="19000000"/>
    <x v="1"/>
    <d v="1899-12-30T00:02:00"/>
    <x v="1"/>
    <x v="1"/>
    <x v="7"/>
    <x v="3"/>
    <x v="13"/>
  </r>
  <r>
    <x v="0"/>
    <n v="13"/>
    <x v="4"/>
    <x v="4"/>
    <s v="AD01-9365"/>
    <x v="3"/>
    <n v="20000000"/>
    <x v="0"/>
    <d v="1899-12-30T00:02:00"/>
    <x v="2"/>
    <x v="0"/>
    <x v="2"/>
    <x v="2"/>
    <x v="8"/>
  </r>
  <r>
    <x v="0"/>
    <n v="17"/>
    <x v="4"/>
    <x v="4"/>
    <s v="AD01-9362"/>
    <x v="0"/>
    <n v="7000000"/>
    <x v="1"/>
    <d v="1899-12-30T00:02:00"/>
    <x v="0"/>
    <x v="0"/>
    <x v="3"/>
    <x v="0"/>
    <x v="7"/>
  </r>
  <r>
    <x v="0"/>
    <n v="30"/>
    <x v="4"/>
    <x v="4"/>
    <s v="AD01-9361"/>
    <x v="2"/>
    <n v="10000000"/>
    <x v="1"/>
    <d v="1899-12-30T00:02:00"/>
    <x v="0"/>
    <x v="2"/>
    <x v="3"/>
    <x v="2"/>
    <x v="11"/>
  </r>
  <r>
    <x v="0"/>
    <n v="29"/>
    <x v="4"/>
    <x v="2"/>
    <s v="AD01-9362"/>
    <x v="1"/>
    <n v="15000000"/>
    <x v="1"/>
    <d v="1899-12-30T00:02:00"/>
    <x v="0"/>
    <x v="0"/>
    <x v="1"/>
    <x v="1"/>
    <x v="1"/>
  </r>
  <r>
    <x v="0"/>
    <n v="6"/>
    <x v="4"/>
    <x v="4"/>
    <s v="AD01-9365"/>
    <x v="0"/>
    <n v="7000000"/>
    <x v="0"/>
    <d v="1899-12-30T00:02:00"/>
    <x v="0"/>
    <x v="8"/>
    <x v="7"/>
    <x v="3"/>
    <x v="13"/>
  </r>
  <r>
    <x v="0"/>
    <n v="22"/>
    <x v="10"/>
    <x v="1"/>
    <s v="AD01-9364"/>
    <x v="4"/>
    <n v="25000000"/>
    <x v="4"/>
    <d v="1899-12-30T00:02:00"/>
    <x v="0"/>
    <x v="7"/>
    <x v="5"/>
    <x v="3"/>
    <x v="4"/>
  </r>
  <r>
    <x v="0"/>
    <n v="3"/>
    <x v="10"/>
    <x v="2"/>
    <s v="AD01-9361"/>
    <x v="4"/>
    <n v="20000000"/>
    <x v="3"/>
    <d v="1899-12-30T00:02:00"/>
    <x v="0"/>
    <x v="4"/>
    <x v="7"/>
    <x v="1"/>
    <x v="6"/>
  </r>
  <r>
    <x v="0"/>
    <n v="12"/>
    <x v="5"/>
    <x v="0"/>
    <s v="AD01-9362"/>
    <x v="1"/>
    <n v="11000000"/>
    <x v="1"/>
    <d v="1899-12-30T00:02:00"/>
    <x v="0"/>
    <x v="7"/>
    <x v="7"/>
    <x v="1"/>
    <x v="6"/>
  </r>
  <r>
    <x v="0"/>
    <n v="11"/>
    <x v="6"/>
    <x v="1"/>
    <s v="AD01-9361"/>
    <x v="4"/>
    <n v="25000000"/>
    <x v="1"/>
    <d v="1899-12-30T00:02:00"/>
    <x v="0"/>
    <x v="2"/>
    <x v="5"/>
    <x v="1"/>
    <x v="2"/>
  </r>
  <r>
    <x v="0"/>
    <n v="11"/>
    <x v="7"/>
    <x v="2"/>
    <s v="AD01-9362"/>
    <x v="2"/>
    <n v="38000000"/>
    <x v="2"/>
    <d v="1899-12-30T00:02:00"/>
    <x v="1"/>
    <x v="7"/>
    <x v="5"/>
    <x v="0"/>
    <x v="7"/>
  </r>
  <r>
    <x v="0"/>
    <n v="3"/>
    <x v="0"/>
    <x v="3"/>
    <s v="AD01-9362"/>
    <x v="3"/>
    <n v="15000000"/>
    <x v="1"/>
    <d v="1899-12-30T00:02:00"/>
    <x v="0"/>
    <x v="7"/>
    <x v="0"/>
    <x v="0"/>
    <x v="5"/>
  </r>
  <r>
    <x v="0"/>
    <n v="11"/>
    <x v="8"/>
    <x v="0"/>
    <s v="AD01-9361"/>
    <x v="0"/>
    <n v="19000000"/>
    <x v="1"/>
    <d v="1899-12-30T00:02:00"/>
    <x v="1"/>
    <x v="0"/>
    <x v="1"/>
    <x v="2"/>
    <x v="8"/>
  </r>
  <r>
    <x v="0"/>
    <n v="10"/>
    <x v="8"/>
    <x v="3"/>
    <s v="AD01-9364"/>
    <x v="3"/>
    <n v="20000000"/>
    <x v="0"/>
    <d v="1899-12-30T00:02:00"/>
    <x v="0"/>
    <x v="5"/>
    <x v="3"/>
    <x v="2"/>
    <x v="8"/>
  </r>
  <r>
    <x v="0"/>
    <n v="5"/>
    <x v="8"/>
    <x v="3"/>
    <s v="AD01-9361"/>
    <x v="0"/>
    <n v="7000000"/>
    <x v="2"/>
    <d v="1899-12-30T00:02:00"/>
    <x v="0"/>
    <x v="7"/>
    <x v="6"/>
    <x v="1"/>
    <x v="6"/>
  </r>
  <r>
    <x v="0"/>
    <n v="12"/>
    <x v="9"/>
    <x v="1"/>
    <s v="AD01-9361"/>
    <x v="2"/>
    <n v="38000000"/>
    <x v="0"/>
    <d v="1899-12-30T00:02:00"/>
    <x v="1"/>
    <x v="4"/>
    <x v="4"/>
    <x v="0"/>
    <x v="7"/>
  </r>
  <r>
    <x v="0"/>
    <n v="26"/>
    <x v="1"/>
    <x v="0"/>
    <s v="AD01-9362"/>
    <x v="3"/>
    <n v="20000000"/>
    <x v="0"/>
    <d v="1899-12-30T00:02:00"/>
    <x v="2"/>
    <x v="0"/>
    <x v="0"/>
    <x v="3"/>
    <x v="4"/>
  </r>
  <r>
    <x v="1"/>
    <n v="11"/>
    <x v="7"/>
    <x v="2"/>
    <s v="AD01-9364"/>
    <x v="5"/>
    <n v="0"/>
    <x v="1"/>
    <d v="1899-12-30T00:02:00"/>
    <x v="3"/>
    <x v="9"/>
    <x v="2"/>
    <x v="0"/>
    <x v="9"/>
  </r>
  <r>
    <x v="1"/>
    <n v="14"/>
    <x v="0"/>
    <x v="0"/>
    <s v="AD01-9361"/>
    <x v="5"/>
    <n v="0"/>
    <x v="5"/>
    <d v="1899-12-30T00:02:00"/>
    <x v="3"/>
    <x v="9"/>
    <x v="3"/>
    <x v="1"/>
    <x v="6"/>
  </r>
  <r>
    <x v="1"/>
    <n v="1"/>
    <x v="8"/>
    <x v="0"/>
    <s v="AD01-9361"/>
    <x v="5"/>
    <n v="0"/>
    <x v="1"/>
    <d v="1899-12-30T00:02:00"/>
    <x v="3"/>
    <x v="9"/>
    <x v="0"/>
    <x v="2"/>
    <x v="8"/>
  </r>
  <r>
    <x v="1"/>
    <n v="12"/>
    <x v="9"/>
    <x v="1"/>
    <s v="AD01-9364"/>
    <x v="5"/>
    <n v="0"/>
    <x v="2"/>
    <d v="1899-12-30T00:02:00"/>
    <x v="3"/>
    <x v="9"/>
    <x v="3"/>
    <x v="1"/>
    <x v="1"/>
  </r>
  <r>
    <x v="1"/>
    <n v="7"/>
    <x v="3"/>
    <x v="4"/>
    <s v="AD01-9361"/>
    <x v="5"/>
    <n v="0"/>
    <x v="4"/>
    <d v="1899-12-30T00:02:00"/>
    <x v="3"/>
    <x v="9"/>
    <x v="5"/>
    <x v="3"/>
    <x v="13"/>
  </r>
  <r>
    <x v="1"/>
    <n v="5"/>
    <x v="3"/>
    <x v="2"/>
    <s v="AD01-9362"/>
    <x v="5"/>
    <n v="0"/>
    <x v="3"/>
    <d v="1899-12-30T00:02:00"/>
    <x v="3"/>
    <x v="9"/>
    <x v="7"/>
    <x v="1"/>
    <x v="1"/>
  </r>
  <r>
    <x v="1"/>
    <n v="23"/>
    <x v="4"/>
    <x v="0"/>
    <s v="AD01-9361"/>
    <x v="5"/>
    <n v="0"/>
    <x v="0"/>
    <d v="1899-12-30T00:02:00"/>
    <x v="3"/>
    <x v="9"/>
    <x v="0"/>
    <x v="3"/>
    <x v="4"/>
  </r>
  <r>
    <x v="1"/>
    <n v="19"/>
    <x v="4"/>
    <x v="2"/>
    <s v="AD01-9361"/>
    <x v="5"/>
    <n v="0"/>
    <x v="1"/>
    <d v="1899-12-30T00:02:00"/>
    <x v="3"/>
    <x v="9"/>
    <x v="6"/>
    <x v="0"/>
    <x v="10"/>
  </r>
  <r>
    <x v="1"/>
    <n v="10"/>
    <x v="10"/>
    <x v="4"/>
    <s v="AD01-9364"/>
    <x v="5"/>
    <n v="0"/>
    <x v="1"/>
    <d v="1899-12-30T00:02:00"/>
    <x v="3"/>
    <x v="9"/>
    <x v="6"/>
    <x v="0"/>
    <x v="5"/>
  </r>
  <r>
    <x v="1"/>
    <n v="11"/>
    <x v="7"/>
    <x v="2"/>
    <s v="AD01-9364"/>
    <x v="5"/>
    <n v="0"/>
    <x v="1"/>
    <d v="1899-12-30T00:02:00"/>
    <x v="3"/>
    <x v="9"/>
    <x v="2"/>
    <x v="0"/>
    <x v="9"/>
  </r>
  <r>
    <x v="1"/>
    <n v="14"/>
    <x v="0"/>
    <x v="0"/>
    <s v="AD01-9361"/>
    <x v="5"/>
    <n v="0"/>
    <x v="5"/>
    <d v="1899-12-30T00:02:00"/>
    <x v="3"/>
    <x v="9"/>
    <x v="3"/>
    <x v="1"/>
    <x v="6"/>
  </r>
  <r>
    <x v="1"/>
    <n v="1"/>
    <x v="8"/>
    <x v="0"/>
    <s v="AD01-9361"/>
    <x v="5"/>
    <n v="0"/>
    <x v="1"/>
    <d v="1899-12-30T00:02:00"/>
    <x v="3"/>
    <x v="9"/>
    <x v="0"/>
    <x v="2"/>
    <x v="8"/>
  </r>
  <r>
    <x v="1"/>
    <n v="12"/>
    <x v="9"/>
    <x v="1"/>
    <s v="AD01-9364"/>
    <x v="5"/>
    <n v="0"/>
    <x v="2"/>
    <d v="1899-12-30T00:02:00"/>
    <x v="3"/>
    <x v="9"/>
    <x v="3"/>
    <x v="1"/>
    <x v="1"/>
  </r>
  <r>
    <x v="0"/>
    <n v="1"/>
    <x v="8"/>
    <x v="2"/>
    <s v="AD01-9361"/>
    <x v="4"/>
    <n v="25000000"/>
    <x v="1"/>
    <d v="1899-12-30T00:02:00"/>
    <x v="0"/>
    <x v="5"/>
    <x v="2"/>
    <x v="3"/>
    <x v="13"/>
  </r>
  <r>
    <x v="0"/>
    <n v="12"/>
    <x v="9"/>
    <x v="0"/>
    <s v="AD01-9362"/>
    <x v="2"/>
    <n v="12000000"/>
    <x v="2"/>
    <d v="1899-12-30T00:02:00"/>
    <x v="0"/>
    <x v="0"/>
    <x v="2"/>
    <x v="1"/>
    <x v="1"/>
  </r>
  <r>
    <x v="0"/>
    <n v="12"/>
    <x v="9"/>
    <x v="0"/>
    <s v="AD01-9362"/>
    <x v="1"/>
    <n v="15000000"/>
    <x v="5"/>
    <d v="1899-12-30T00:02:00"/>
    <x v="0"/>
    <x v="4"/>
    <x v="6"/>
    <x v="0"/>
    <x v="10"/>
  </r>
  <r>
    <x v="0"/>
    <n v="10"/>
    <x v="1"/>
    <x v="0"/>
    <s v="AD01-9365"/>
    <x v="2"/>
    <n v="12000000"/>
    <x v="3"/>
    <d v="1899-12-30T00:02:00"/>
    <x v="0"/>
    <x v="6"/>
    <x v="3"/>
    <x v="1"/>
    <x v="2"/>
  </r>
  <r>
    <x v="0"/>
    <n v="23"/>
    <x v="2"/>
    <x v="0"/>
    <s v="AD01-9362"/>
    <x v="4"/>
    <n v="20000000"/>
    <x v="1"/>
    <d v="1899-12-30T00:02:00"/>
    <x v="0"/>
    <x v="5"/>
    <x v="2"/>
    <x v="2"/>
    <x v="11"/>
  </r>
  <r>
    <x v="0"/>
    <n v="8"/>
    <x v="2"/>
    <x v="2"/>
    <s v="AD01-9364"/>
    <x v="4"/>
    <n v="21000000"/>
    <x v="3"/>
    <d v="1899-12-30T00:02:00"/>
    <x v="0"/>
    <x v="0"/>
    <x v="5"/>
    <x v="0"/>
    <x v="12"/>
  </r>
  <r>
    <x v="0"/>
    <n v="22"/>
    <x v="2"/>
    <x v="0"/>
    <s v="AD01-9362"/>
    <x v="3"/>
    <n v="15000000"/>
    <x v="0"/>
    <d v="1899-12-30T00:02:00"/>
    <x v="0"/>
    <x v="4"/>
    <x v="5"/>
    <x v="1"/>
    <x v="2"/>
  </r>
  <r>
    <x v="0"/>
    <n v="30"/>
    <x v="2"/>
    <x v="0"/>
    <s v="AD01-9363"/>
    <x v="2"/>
    <n v="12000000"/>
    <x v="0"/>
    <d v="1899-12-30T00:02:00"/>
    <x v="0"/>
    <x v="5"/>
    <x v="6"/>
    <x v="0"/>
    <x v="10"/>
  </r>
  <r>
    <x v="0"/>
    <n v="8"/>
    <x v="3"/>
    <x v="0"/>
    <s v="AD01-9361"/>
    <x v="3"/>
    <n v="20000000"/>
    <x v="0"/>
    <d v="1899-12-30T00:02:00"/>
    <x v="0"/>
    <x v="8"/>
    <x v="5"/>
    <x v="2"/>
    <x v="8"/>
  </r>
  <r>
    <x v="0"/>
    <n v="30"/>
    <x v="3"/>
    <x v="3"/>
    <s v="AD01-9362"/>
    <x v="1"/>
    <n v="15000000"/>
    <x v="1"/>
    <d v="1899-12-30T00:02:00"/>
    <x v="0"/>
    <x v="0"/>
    <x v="1"/>
    <x v="1"/>
    <x v="1"/>
  </r>
  <r>
    <x v="0"/>
    <n v="9"/>
    <x v="3"/>
    <x v="1"/>
    <s v="AD01-9362"/>
    <x v="1"/>
    <n v="15000000"/>
    <x v="0"/>
    <d v="1899-12-30T00:02:00"/>
    <x v="0"/>
    <x v="4"/>
    <x v="7"/>
    <x v="1"/>
    <x v="14"/>
  </r>
  <r>
    <x v="0"/>
    <n v="11"/>
    <x v="3"/>
    <x v="3"/>
    <s v="AD01-9362"/>
    <x v="1"/>
    <n v="15000000"/>
    <x v="2"/>
    <d v="1899-12-30T00:02:00"/>
    <x v="0"/>
    <x v="7"/>
    <x v="7"/>
    <x v="1"/>
    <x v="6"/>
  </r>
  <r>
    <x v="0"/>
    <n v="26"/>
    <x v="3"/>
    <x v="0"/>
    <s v="AD01-9361"/>
    <x v="0"/>
    <n v="7000000"/>
    <x v="2"/>
    <d v="1899-12-30T00:02:00"/>
    <x v="0"/>
    <x v="8"/>
    <x v="7"/>
    <x v="0"/>
    <x v="9"/>
  </r>
  <r>
    <x v="0"/>
    <n v="22"/>
    <x v="4"/>
    <x v="2"/>
    <s v="AD01-9361"/>
    <x v="2"/>
    <n v="38000000"/>
    <x v="3"/>
    <d v="1899-12-30T00:02:00"/>
    <x v="1"/>
    <x v="7"/>
    <x v="3"/>
    <x v="3"/>
    <x v="13"/>
  </r>
  <r>
    <x v="0"/>
    <n v="3"/>
    <x v="4"/>
    <x v="4"/>
    <s v="AD01-9361"/>
    <x v="0"/>
    <n v="19000000"/>
    <x v="1"/>
    <d v="1899-12-30T00:02:00"/>
    <x v="1"/>
    <x v="4"/>
    <x v="0"/>
    <x v="1"/>
    <x v="2"/>
  </r>
  <r>
    <x v="0"/>
    <n v="8"/>
    <x v="4"/>
    <x v="4"/>
    <s v="AD01-9364"/>
    <x v="2"/>
    <n v="38000000"/>
    <x v="1"/>
    <d v="1899-12-30T00:02:00"/>
    <x v="1"/>
    <x v="6"/>
    <x v="1"/>
    <x v="0"/>
    <x v="0"/>
  </r>
  <r>
    <x v="0"/>
    <n v="19"/>
    <x v="4"/>
    <x v="1"/>
    <s v="AD01-9361"/>
    <x v="2"/>
    <n v="12000000"/>
    <x v="1"/>
    <d v="1899-12-30T00:02:00"/>
    <x v="0"/>
    <x v="0"/>
    <x v="0"/>
    <x v="3"/>
    <x v="13"/>
  </r>
  <r>
    <x v="0"/>
    <n v="1"/>
    <x v="8"/>
    <x v="2"/>
    <s v="AD01-9361"/>
    <x v="4"/>
    <n v="25000000"/>
    <x v="1"/>
    <d v="1899-12-30T00:02:00"/>
    <x v="0"/>
    <x v="5"/>
    <x v="2"/>
    <x v="3"/>
    <x v="13"/>
  </r>
  <r>
    <x v="0"/>
    <n v="12"/>
    <x v="9"/>
    <x v="0"/>
    <s v="AD01-9362"/>
    <x v="2"/>
    <n v="12000000"/>
    <x v="2"/>
    <d v="1899-12-30T00:02:00"/>
    <x v="0"/>
    <x v="0"/>
    <x v="2"/>
    <x v="1"/>
    <x v="1"/>
  </r>
  <r>
    <x v="0"/>
    <n v="12"/>
    <x v="9"/>
    <x v="0"/>
    <s v="AD01-9362"/>
    <x v="1"/>
    <n v="15000000"/>
    <x v="5"/>
    <d v="1899-12-30T00:02:00"/>
    <x v="0"/>
    <x v="4"/>
    <x v="6"/>
    <x v="0"/>
    <x v="10"/>
  </r>
  <r>
    <x v="0"/>
    <n v="10"/>
    <x v="1"/>
    <x v="0"/>
    <s v="AD01-9365"/>
    <x v="2"/>
    <n v="12000000"/>
    <x v="3"/>
    <d v="1899-12-30T00:02:00"/>
    <x v="0"/>
    <x v="6"/>
    <x v="3"/>
    <x v="1"/>
    <x v="2"/>
  </r>
  <r>
    <x v="1"/>
    <n v="3"/>
    <x v="9"/>
    <x v="1"/>
    <s v="AD01-9361"/>
    <x v="5"/>
    <n v="0"/>
    <x v="2"/>
    <d v="1899-12-30T00:02:00"/>
    <x v="3"/>
    <x v="9"/>
    <x v="6"/>
    <x v="1"/>
    <x v="1"/>
  </r>
  <r>
    <x v="1"/>
    <n v="13"/>
    <x v="1"/>
    <x v="1"/>
    <s v="AD01-9364"/>
    <x v="5"/>
    <n v="0"/>
    <x v="1"/>
    <d v="1899-12-30T00:02:00"/>
    <x v="3"/>
    <x v="9"/>
    <x v="3"/>
    <x v="0"/>
    <x v="0"/>
  </r>
  <r>
    <x v="1"/>
    <n v="29"/>
    <x v="3"/>
    <x v="1"/>
    <s v="AD01-9364"/>
    <x v="5"/>
    <n v="0"/>
    <x v="3"/>
    <d v="1899-12-30T00:02:00"/>
    <x v="3"/>
    <x v="9"/>
    <x v="3"/>
    <x v="2"/>
    <x v="11"/>
  </r>
  <r>
    <x v="1"/>
    <n v="5"/>
    <x v="3"/>
    <x v="1"/>
    <s v="AD01-9361"/>
    <x v="5"/>
    <n v="0"/>
    <x v="5"/>
    <d v="1899-12-30T00:02:00"/>
    <x v="3"/>
    <x v="9"/>
    <x v="1"/>
    <x v="1"/>
    <x v="6"/>
  </r>
  <r>
    <x v="1"/>
    <n v="19"/>
    <x v="4"/>
    <x v="4"/>
    <s v="AD01-9362"/>
    <x v="5"/>
    <n v="0"/>
    <x v="2"/>
    <d v="1899-12-30T00:02:00"/>
    <x v="3"/>
    <x v="9"/>
    <x v="7"/>
    <x v="3"/>
    <x v="13"/>
  </r>
  <r>
    <x v="1"/>
    <n v="18"/>
    <x v="10"/>
    <x v="0"/>
    <s v="AD01-9362"/>
    <x v="5"/>
    <n v="0"/>
    <x v="1"/>
    <d v="1899-12-30T00:02:00"/>
    <x v="3"/>
    <x v="9"/>
    <x v="2"/>
    <x v="3"/>
    <x v="4"/>
  </r>
  <r>
    <x v="1"/>
    <n v="29"/>
    <x v="10"/>
    <x v="4"/>
    <s v="AD01-9364"/>
    <x v="5"/>
    <n v="0"/>
    <x v="1"/>
    <d v="1899-12-30T00:02:00"/>
    <x v="3"/>
    <x v="9"/>
    <x v="2"/>
    <x v="0"/>
    <x v="9"/>
  </r>
  <r>
    <x v="1"/>
    <n v="1"/>
    <x v="10"/>
    <x v="4"/>
    <s v="AD01-9361"/>
    <x v="5"/>
    <n v="0"/>
    <x v="2"/>
    <d v="1899-12-30T00:02:00"/>
    <x v="3"/>
    <x v="9"/>
    <x v="5"/>
    <x v="0"/>
    <x v="0"/>
  </r>
  <r>
    <x v="1"/>
    <n v="30"/>
    <x v="10"/>
    <x v="1"/>
    <s v="AD01-9361"/>
    <x v="5"/>
    <n v="0"/>
    <x v="1"/>
    <d v="1899-12-30T00:02:00"/>
    <x v="3"/>
    <x v="9"/>
    <x v="6"/>
    <x v="2"/>
    <x v="8"/>
  </r>
  <r>
    <x v="1"/>
    <n v="3"/>
    <x v="9"/>
    <x v="1"/>
    <s v="AD01-9361"/>
    <x v="5"/>
    <n v="0"/>
    <x v="2"/>
    <d v="1899-12-30T00:02:00"/>
    <x v="3"/>
    <x v="9"/>
    <x v="6"/>
    <x v="1"/>
    <x v="1"/>
  </r>
  <r>
    <x v="0"/>
    <n v="11"/>
    <x v="5"/>
    <x v="4"/>
    <s v="AD01-9364"/>
    <x v="3"/>
    <n v="20000000"/>
    <x v="2"/>
    <d v="1899-12-30T00:02:00"/>
    <x v="2"/>
    <x v="3"/>
    <x v="2"/>
    <x v="3"/>
    <x v="13"/>
  </r>
  <r>
    <x v="0"/>
    <n v="14"/>
    <x v="5"/>
    <x v="4"/>
    <s v="AD01-9364"/>
    <x v="1"/>
    <n v="15000000"/>
    <x v="2"/>
    <d v="1899-12-30T00:02:00"/>
    <x v="0"/>
    <x v="7"/>
    <x v="2"/>
    <x v="1"/>
    <x v="6"/>
  </r>
  <r>
    <x v="0"/>
    <n v="11"/>
    <x v="6"/>
    <x v="4"/>
    <s v="AD01-9362"/>
    <x v="2"/>
    <n v="10000000"/>
    <x v="1"/>
    <d v="1899-12-30T00:02:00"/>
    <x v="0"/>
    <x v="4"/>
    <x v="3"/>
    <x v="0"/>
    <x v="10"/>
  </r>
  <r>
    <x v="0"/>
    <n v="1"/>
    <x v="0"/>
    <x v="1"/>
    <s v="AD01-9362"/>
    <x v="4"/>
    <n v="25000000"/>
    <x v="1"/>
    <d v="1899-12-30T00:02:00"/>
    <x v="0"/>
    <x v="4"/>
    <x v="4"/>
    <x v="0"/>
    <x v="5"/>
  </r>
  <r>
    <x v="0"/>
    <n v="1"/>
    <x v="11"/>
    <x v="5"/>
    <s v="AD01-9361"/>
    <x v="2"/>
    <n v="12000000"/>
    <x v="5"/>
    <d v="1899-12-30T00:02:00"/>
    <x v="0"/>
    <x v="7"/>
    <x v="6"/>
    <x v="2"/>
    <x v="8"/>
  </r>
  <r>
    <x v="0"/>
    <n v="30"/>
    <x v="2"/>
    <x v="0"/>
    <s v="AD01-9362"/>
    <x v="2"/>
    <n v="12000000"/>
    <x v="1"/>
    <d v="1899-12-30T00:02:00"/>
    <x v="0"/>
    <x v="0"/>
    <x v="2"/>
    <x v="3"/>
    <x v="13"/>
  </r>
  <r>
    <x v="0"/>
    <n v="13"/>
    <x v="2"/>
    <x v="3"/>
    <s v="AD01-9362"/>
    <x v="1"/>
    <n v="12000000"/>
    <x v="1"/>
    <d v="1899-12-30T00:02:00"/>
    <x v="0"/>
    <x v="5"/>
    <x v="6"/>
    <x v="0"/>
    <x v="9"/>
  </r>
  <r>
    <x v="0"/>
    <n v="1"/>
    <x v="2"/>
    <x v="0"/>
    <s v="AD01-9362"/>
    <x v="0"/>
    <n v="7000000"/>
    <x v="3"/>
    <d v="1899-12-30T00:02:00"/>
    <x v="0"/>
    <x v="3"/>
    <x v="7"/>
    <x v="0"/>
    <x v="9"/>
  </r>
  <r>
    <x v="0"/>
    <n v="21"/>
    <x v="3"/>
    <x v="2"/>
    <s v="AD01-9362"/>
    <x v="0"/>
    <n v="19000000"/>
    <x v="1"/>
    <d v="1899-12-30T00:02:00"/>
    <x v="1"/>
    <x v="4"/>
    <x v="2"/>
    <x v="0"/>
    <x v="10"/>
  </r>
  <r>
    <x v="0"/>
    <n v="3"/>
    <x v="3"/>
    <x v="2"/>
    <s v="AD01-9362"/>
    <x v="2"/>
    <n v="38000000"/>
    <x v="2"/>
    <d v="1899-12-30T00:02:00"/>
    <x v="1"/>
    <x v="0"/>
    <x v="7"/>
    <x v="1"/>
    <x v="2"/>
  </r>
  <r>
    <x v="0"/>
    <n v="8"/>
    <x v="3"/>
    <x v="4"/>
    <s v="AD01-9362"/>
    <x v="3"/>
    <n v="20000000"/>
    <x v="2"/>
    <d v="1899-12-30T00:02:00"/>
    <x v="2"/>
    <x v="4"/>
    <x v="2"/>
    <x v="1"/>
    <x v="1"/>
  </r>
  <r>
    <x v="0"/>
    <n v="14"/>
    <x v="3"/>
    <x v="0"/>
    <s v="AD01-9361"/>
    <x v="0"/>
    <n v="7000000"/>
    <x v="5"/>
    <d v="1899-12-30T00:02:00"/>
    <x v="0"/>
    <x v="3"/>
    <x v="5"/>
    <x v="3"/>
    <x v="13"/>
  </r>
  <r>
    <x v="0"/>
    <n v="31"/>
    <x v="3"/>
    <x v="1"/>
    <s v="AD01-9361"/>
    <x v="1"/>
    <n v="15000000"/>
    <x v="0"/>
    <d v="1899-12-30T00:02:00"/>
    <x v="0"/>
    <x v="2"/>
    <x v="1"/>
    <x v="2"/>
    <x v="11"/>
  </r>
  <r>
    <x v="0"/>
    <n v="20"/>
    <x v="3"/>
    <x v="2"/>
    <s v="AD01-9363"/>
    <x v="1"/>
    <n v="15000000"/>
    <x v="1"/>
    <d v="1899-12-30T00:02:00"/>
    <x v="0"/>
    <x v="8"/>
    <x v="6"/>
    <x v="2"/>
    <x v="8"/>
  </r>
  <r>
    <x v="0"/>
    <n v="25"/>
    <x v="4"/>
    <x v="0"/>
    <s v="AD01-9361"/>
    <x v="2"/>
    <n v="38000000"/>
    <x v="1"/>
    <d v="1899-12-30T00:02:00"/>
    <x v="1"/>
    <x v="5"/>
    <x v="2"/>
    <x v="0"/>
    <x v="7"/>
  </r>
  <r>
    <x v="0"/>
    <n v="5"/>
    <x v="4"/>
    <x v="2"/>
    <s v="AD01-9363"/>
    <x v="1"/>
    <n v="12000000"/>
    <x v="2"/>
    <d v="1899-12-30T00:02:00"/>
    <x v="0"/>
    <x v="1"/>
    <x v="5"/>
    <x v="1"/>
    <x v="6"/>
  </r>
  <r>
    <x v="0"/>
    <n v="16"/>
    <x v="4"/>
    <x v="1"/>
    <s v="AD01-9362"/>
    <x v="2"/>
    <n v="12000000"/>
    <x v="0"/>
    <d v="1899-12-30T00:02:00"/>
    <x v="0"/>
    <x v="0"/>
    <x v="7"/>
    <x v="1"/>
    <x v="1"/>
  </r>
  <r>
    <x v="0"/>
    <n v="26"/>
    <x v="10"/>
    <x v="3"/>
    <s v="AD01-9361"/>
    <x v="4"/>
    <n v="25000000"/>
    <x v="5"/>
    <d v="1899-12-30T00:02:00"/>
    <x v="0"/>
    <x v="8"/>
    <x v="4"/>
    <x v="2"/>
    <x v="8"/>
  </r>
  <r>
    <x v="0"/>
    <n v="11"/>
    <x v="5"/>
    <x v="4"/>
    <s v="AD01-9364"/>
    <x v="3"/>
    <n v="20000000"/>
    <x v="2"/>
    <d v="1899-12-30T00:02:00"/>
    <x v="2"/>
    <x v="3"/>
    <x v="2"/>
    <x v="3"/>
    <x v="13"/>
  </r>
  <r>
    <x v="0"/>
    <n v="14"/>
    <x v="5"/>
    <x v="4"/>
    <s v="AD01-9364"/>
    <x v="1"/>
    <n v="15000000"/>
    <x v="2"/>
    <d v="1899-12-30T00:02:00"/>
    <x v="0"/>
    <x v="7"/>
    <x v="2"/>
    <x v="1"/>
    <x v="6"/>
  </r>
  <r>
    <x v="0"/>
    <n v="11"/>
    <x v="6"/>
    <x v="4"/>
    <s v="AD01-9362"/>
    <x v="2"/>
    <n v="10000000"/>
    <x v="1"/>
    <d v="1899-12-30T00:02:00"/>
    <x v="0"/>
    <x v="4"/>
    <x v="3"/>
    <x v="0"/>
    <x v="10"/>
  </r>
  <r>
    <x v="0"/>
    <n v="1"/>
    <x v="0"/>
    <x v="1"/>
    <s v="AD01-9362"/>
    <x v="4"/>
    <n v="25000000"/>
    <x v="1"/>
    <d v="1899-12-30T00:02:00"/>
    <x v="0"/>
    <x v="4"/>
    <x v="4"/>
    <x v="0"/>
    <x v="5"/>
  </r>
  <r>
    <x v="0"/>
    <n v="1"/>
    <x v="11"/>
    <x v="5"/>
    <s v="AD01-9361"/>
    <x v="2"/>
    <n v="12000000"/>
    <x v="5"/>
    <d v="1899-12-30T00:02:00"/>
    <x v="0"/>
    <x v="7"/>
    <x v="6"/>
    <x v="2"/>
    <x v="8"/>
  </r>
  <r>
    <x v="1"/>
    <n v="13"/>
    <x v="9"/>
    <x v="0"/>
    <s v="AD01-9365"/>
    <x v="5"/>
    <n v="0"/>
    <x v="0"/>
    <d v="1899-12-30T00:02:00"/>
    <x v="3"/>
    <x v="9"/>
    <x v="1"/>
    <x v="1"/>
    <x v="1"/>
  </r>
  <r>
    <x v="1"/>
    <n v="15"/>
    <x v="2"/>
    <x v="3"/>
    <s v="AD01-9361"/>
    <x v="5"/>
    <n v="0"/>
    <x v="3"/>
    <d v="1899-12-30T00:02:00"/>
    <x v="3"/>
    <x v="9"/>
    <x v="0"/>
    <x v="0"/>
    <x v="12"/>
  </r>
  <r>
    <x v="1"/>
    <n v="28"/>
    <x v="3"/>
    <x v="2"/>
    <s v="AD01-9361"/>
    <x v="5"/>
    <n v="0"/>
    <x v="0"/>
    <d v="1899-12-30T00:02:00"/>
    <x v="3"/>
    <x v="9"/>
    <x v="3"/>
    <x v="1"/>
    <x v="2"/>
  </r>
  <r>
    <x v="1"/>
    <n v="20"/>
    <x v="3"/>
    <x v="0"/>
    <s v="AD01-9362"/>
    <x v="5"/>
    <n v="0"/>
    <x v="2"/>
    <d v="1899-12-30T00:02:00"/>
    <x v="3"/>
    <x v="9"/>
    <x v="0"/>
    <x v="0"/>
    <x v="9"/>
  </r>
  <r>
    <x v="1"/>
    <n v="14"/>
    <x v="3"/>
    <x v="0"/>
    <s v="AD01-9362"/>
    <x v="5"/>
    <n v="0"/>
    <x v="1"/>
    <d v="1899-12-30T00:02:00"/>
    <x v="3"/>
    <x v="9"/>
    <x v="6"/>
    <x v="3"/>
    <x v="13"/>
  </r>
  <r>
    <x v="1"/>
    <n v="13"/>
    <x v="4"/>
    <x v="0"/>
    <s v="AD01-9361"/>
    <x v="5"/>
    <n v="0"/>
    <x v="1"/>
    <d v="1899-12-30T00:02:00"/>
    <x v="3"/>
    <x v="9"/>
    <x v="3"/>
    <x v="0"/>
    <x v="5"/>
  </r>
  <r>
    <x v="1"/>
    <n v="15"/>
    <x v="4"/>
    <x v="4"/>
    <s v="AD01-9361"/>
    <x v="5"/>
    <n v="0"/>
    <x v="3"/>
    <d v="1899-12-30T00:02:00"/>
    <x v="3"/>
    <x v="9"/>
    <x v="3"/>
    <x v="2"/>
    <x v="8"/>
  </r>
  <r>
    <x v="1"/>
    <n v="26"/>
    <x v="4"/>
    <x v="0"/>
    <s v="AD01-9362"/>
    <x v="5"/>
    <n v="0"/>
    <x v="2"/>
    <d v="1899-12-30T00:02:00"/>
    <x v="3"/>
    <x v="9"/>
    <x v="7"/>
    <x v="1"/>
    <x v="2"/>
  </r>
  <r>
    <x v="1"/>
    <n v="13"/>
    <x v="9"/>
    <x v="0"/>
    <s v="AD01-9365"/>
    <x v="5"/>
    <n v="0"/>
    <x v="0"/>
    <d v="1899-12-30T00:02:00"/>
    <x v="3"/>
    <x v="9"/>
    <x v="1"/>
    <x v="1"/>
    <x v="1"/>
  </r>
  <r>
    <x v="0"/>
    <n v="16"/>
    <x v="5"/>
    <x v="3"/>
    <s v="AD01-9361"/>
    <x v="4"/>
    <n v="25000000"/>
    <x v="1"/>
    <d v="1899-12-30T00:02:00"/>
    <x v="0"/>
    <x v="5"/>
    <x v="6"/>
    <x v="1"/>
    <x v="2"/>
  </r>
  <r>
    <x v="0"/>
    <n v="1"/>
    <x v="6"/>
    <x v="2"/>
    <s v="AD01-9361"/>
    <x v="0"/>
    <n v="7000000"/>
    <x v="2"/>
    <d v="1899-12-30T00:02:00"/>
    <x v="0"/>
    <x v="1"/>
    <x v="3"/>
    <x v="1"/>
    <x v="2"/>
  </r>
  <r>
    <x v="0"/>
    <n v="11"/>
    <x v="6"/>
    <x v="2"/>
    <s v="AD01-9363"/>
    <x v="2"/>
    <n v="12000000"/>
    <x v="2"/>
    <d v="1899-12-30T00:02:00"/>
    <x v="0"/>
    <x v="1"/>
    <x v="4"/>
    <x v="0"/>
    <x v="10"/>
  </r>
  <r>
    <x v="0"/>
    <n v="11"/>
    <x v="6"/>
    <x v="0"/>
    <s v="AD01-9361"/>
    <x v="1"/>
    <n v="15000000"/>
    <x v="1"/>
    <d v="1899-12-30T00:02:00"/>
    <x v="0"/>
    <x v="4"/>
    <x v="6"/>
    <x v="3"/>
    <x v="4"/>
  </r>
  <r>
    <x v="0"/>
    <n v="1"/>
    <x v="0"/>
    <x v="0"/>
    <s v="AD01-9364"/>
    <x v="0"/>
    <n v="19000000"/>
    <x v="1"/>
    <d v="1899-12-30T00:02:00"/>
    <x v="1"/>
    <x v="4"/>
    <x v="5"/>
    <x v="0"/>
    <x v="12"/>
  </r>
  <r>
    <x v="0"/>
    <n v="1"/>
    <x v="0"/>
    <x v="3"/>
    <s v="AD01-9361"/>
    <x v="3"/>
    <n v="20000000"/>
    <x v="0"/>
    <d v="1899-12-30T00:02:00"/>
    <x v="2"/>
    <x v="4"/>
    <x v="6"/>
    <x v="3"/>
    <x v="13"/>
  </r>
  <r>
    <x v="0"/>
    <n v="1"/>
    <x v="0"/>
    <x v="0"/>
    <s v="AD01-9362"/>
    <x v="1"/>
    <n v="15000000"/>
    <x v="1"/>
    <d v="1899-12-30T00:02:00"/>
    <x v="0"/>
    <x v="7"/>
    <x v="7"/>
    <x v="2"/>
    <x v="3"/>
  </r>
  <r>
    <x v="0"/>
    <n v="1"/>
    <x v="8"/>
    <x v="0"/>
    <s v="AD01-9364"/>
    <x v="3"/>
    <n v="20000000"/>
    <x v="3"/>
    <d v="1899-12-30T00:02:00"/>
    <x v="2"/>
    <x v="4"/>
    <x v="1"/>
    <x v="0"/>
    <x v="9"/>
  </r>
  <r>
    <x v="0"/>
    <n v="4"/>
    <x v="8"/>
    <x v="5"/>
    <s v="AD01-9364"/>
    <x v="1"/>
    <n v="15000000"/>
    <x v="1"/>
    <d v="1899-12-30T00:02:00"/>
    <x v="0"/>
    <x v="3"/>
    <x v="5"/>
    <x v="1"/>
    <x v="2"/>
  </r>
  <r>
    <x v="0"/>
    <n v="11"/>
    <x v="8"/>
    <x v="3"/>
    <s v="AD01-9361"/>
    <x v="4"/>
    <n v="25000000"/>
    <x v="3"/>
    <d v="1899-12-30T00:02:00"/>
    <x v="0"/>
    <x v="2"/>
    <x v="5"/>
    <x v="1"/>
    <x v="6"/>
  </r>
  <r>
    <x v="0"/>
    <n v="12"/>
    <x v="11"/>
    <x v="3"/>
    <s v="AD01-9361"/>
    <x v="2"/>
    <n v="12000000"/>
    <x v="3"/>
    <d v="1899-12-30T00:02:00"/>
    <x v="0"/>
    <x v="3"/>
    <x v="1"/>
    <x v="2"/>
    <x v="8"/>
  </r>
  <r>
    <x v="0"/>
    <n v="31"/>
    <x v="1"/>
    <x v="0"/>
    <s v="AD01-9361"/>
    <x v="0"/>
    <n v="19000000"/>
    <x v="0"/>
    <d v="1899-12-30T00:02:00"/>
    <x v="1"/>
    <x v="7"/>
    <x v="1"/>
    <x v="1"/>
    <x v="6"/>
  </r>
  <r>
    <x v="0"/>
    <n v="2"/>
    <x v="1"/>
    <x v="1"/>
    <s v="AD01-9363"/>
    <x v="2"/>
    <n v="12000000"/>
    <x v="2"/>
    <d v="1899-12-30T00:02:00"/>
    <x v="0"/>
    <x v="7"/>
    <x v="2"/>
    <x v="0"/>
    <x v="12"/>
  </r>
  <r>
    <x v="0"/>
    <n v="9"/>
    <x v="1"/>
    <x v="0"/>
    <s v="AD01-9362"/>
    <x v="1"/>
    <n v="12000000"/>
    <x v="5"/>
    <d v="1899-12-30T00:02:00"/>
    <x v="0"/>
    <x v="8"/>
    <x v="4"/>
    <x v="1"/>
    <x v="6"/>
  </r>
  <r>
    <x v="0"/>
    <n v="25"/>
    <x v="1"/>
    <x v="2"/>
    <s v="AD01-9362"/>
    <x v="2"/>
    <n v="10000000"/>
    <x v="3"/>
    <d v="1899-12-30T00:02:00"/>
    <x v="0"/>
    <x v="8"/>
    <x v="3"/>
    <x v="1"/>
    <x v="2"/>
  </r>
  <r>
    <x v="0"/>
    <n v="9"/>
    <x v="1"/>
    <x v="0"/>
    <s v="AD01-9362"/>
    <x v="2"/>
    <n v="12000000"/>
    <x v="1"/>
    <d v="1899-12-30T00:02:00"/>
    <x v="0"/>
    <x v="5"/>
    <x v="4"/>
    <x v="0"/>
    <x v="10"/>
  </r>
  <r>
    <x v="0"/>
    <n v="10"/>
    <x v="1"/>
    <x v="2"/>
    <s v="AD01-9362"/>
    <x v="1"/>
    <n v="15000000"/>
    <x v="1"/>
    <d v="1899-12-30T00:02:00"/>
    <x v="0"/>
    <x v="7"/>
    <x v="4"/>
    <x v="1"/>
    <x v="6"/>
  </r>
  <r>
    <x v="0"/>
    <n v="14"/>
    <x v="1"/>
    <x v="4"/>
    <s v="AD01-9361"/>
    <x v="3"/>
    <n v="20000000"/>
    <x v="0"/>
    <d v="1899-12-30T00:02:00"/>
    <x v="0"/>
    <x v="2"/>
    <x v="0"/>
    <x v="0"/>
    <x v="10"/>
  </r>
  <r>
    <x v="0"/>
    <n v="10"/>
    <x v="2"/>
    <x v="1"/>
    <s v="AD01-9363"/>
    <x v="3"/>
    <n v="11000000"/>
    <x v="1"/>
    <d v="1899-12-30T00:02:00"/>
    <x v="2"/>
    <x v="0"/>
    <x v="5"/>
    <x v="2"/>
    <x v="3"/>
  </r>
  <r>
    <x v="0"/>
    <n v="27"/>
    <x v="2"/>
    <x v="2"/>
    <s v="AD01-9364"/>
    <x v="1"/>
    <n v="12000000"/>
    <x v="0"/>
    <d v="1899-12-30T00:02:00"/>
    <x v="0"/>
    <x v="2"/>
    <x v="2"/>
    <x v="0"/>
    <x v="9"/>
  </r>
  <r>
    <x v="0"/>
    <n v="28"/>
    <x v="2"/>
    <x v="0"/>
    <s v="AD01-9362"/>
    <x v="1"/>
    <n v="15000000"/>
    <x v="1"/>
    <d v="1899-12-30T00:02:00"/>
    <x v="0"/>
    <x v="2"/>
    <x v="6"/>
    <x v="1"/>
    <x v="2"/>
  </r>
  <r>
    <x v="0"/>
    <n v="28"/>
    <x v="2"/>
    <x v="0"/>
    <s v="AD01-9362"/>
    <x v="4"/>
    <n v="25000000"/>
    <x v="2"/>
    <d v="1899-12-30T00:02:00"/>
    <x v="0"/>
    <x v="3"/>
    <x v="2"/>
    <x v="1"/>
    <x v="1"/>
  </r>
  <r>
    <x v="0"/>
    <n v="29"/>
    <x v="2"/>
    <x v="2"/>
    <s v="AD01-9361"/>
    <x v="0"/>
    <n v="7000000"/>
    <x v="0"/>
    <d v="1899-12-30T00:02:00"/>
    <x v="0"/>
    <x v="4"/>
    <x v="3"/>
    <x v="3"/>
    <x v="13"/>
  </r>
  <r>
    <x v="0"/>
    <n v="30"/>
    <x v="2"/>
    <x v="5"/>
    <s v="AD01-9361"/>
    <x v="2"/>
    <n v="12000000"/>
    <x v="3"/>
    <d v="1899-12-30T00:02:00"/>
    <x v="0"/>
    <x v="2"/>
    <x v="2"/>
    <x v="0"/>
    <x v="7"/>
  </r>
  <r>
    <x v="0"/>
    <n v="11"/>
    <x v="2"/>
    <x v="3"/>
    <s v="AD01-9362"/>
    <x v="1"/>
    <n v="15000000"/>
    <x v="1"/>
    <d v="1899-12-30T00:02:00"/>
    <x v="0"/>
    <x v="0"/>
    <x v="3"/>
    <x v="3"/>
    <x v="13"/>
  </r>
  <r>
    <x v="0"/>
    <n v="15"/>
    <x v="2"/>
    <x v="1"/>
    <s v="AD01-9361"/>
    <x v="3"/>
    <n v="15000000"/>
    <x v="0"/>
    <d v="1899-12-30T00:02:00"/>
    <x v="0"/>
    <x v="2"/>
    <x v="5"/>
    <x v="0"/>
    <x v="9"/>
  </r>
  <r>
    <x v="0"/>
    <n v="20"/>
    <x v="3"/>
    <x v="2"/>
    <s v="AD01-9361"/>
    <x v="2"/>
    <n v="38000000"/>
    <x v="1"/>
    <d v="1899-12-30T00:02:00"/>
    <x v="4"/>
    <x v="0"/>
    <x v="5"/>
    <x v="3"/>
    <x v="13"/>
  </r>
  <r>
    <x v="0"/>
    <n v="8"/>
    <x v="3"/>
    <x v="3"/>
    <s v="AD01-9363"/>
    <x v="2"/>
    <n v="38000000"/>
    <x v="3"/>
    <d v="1899-12-30T00:02:00"/>
    <x v="1"/>
    <x v="0"/>
    <x v="3"/>
    <x v="3"/>
    <x v="13"/>
  </r>
  <r>
    <x v="0"/>
    <n v="27"/>
    <x v="3"/>
    <x v="0"/>
    <s v="AD01-9365"/>
    <x v="2"/>
    <n v="38000000"/>
    <x v="1"/>
    <d v="1899-12-30T00:02:00"/>
    <x v="1"/>
    <x v="3"/>
    <x v="6"/>
    <x v="3"/>
    <x v="13"/>
  </r>
  <r>
    <x v="0"/>
    <n v="5"/>
    <x v="3"/>
    <x v="4"/>
    <s v="AD01-9361"/>
    <x v="3"/>
    <n v="15000000"/>
    <x v="1"/>
    <d v="1899-12-30T00:02:00"/>
    <x v="0"/>
    <x v="0"/>
    <x v="3"/>
    <x v="3"/>
    <x v="4"/>
  </r>
  <r>
    <x v="0"/>
    <n v="27"/>
    <x v="3"/>
    <x v="1"/>
    <s v="AD01-9361"/>
    <x v="3"/>
    <n v="15000000"/>
    <x v="1"/>
    <d v="1899-12-30T00:02:00"/>
    <x v="0"/>
    <x v="0"/>
    <x v="0"/>
    <x v="2"/>
    <x v="8"/>
  </r>
  <r>
    <x v="0"/>
    <n v="30"/>
    <x v="3"/>
    <x v="3"/>
    <s v="AD01-9361"/>
    <x v="1"/>
    <n v="15000000"/>
    <x v="1"/>
    <d v="1899-12-30T00:02:00"/>
    <x v="0"/>
    <x v="5"/>
    <x v="0"/>
    <x v="2"/>
    <x v="8"/>
  </r>
  <r>
    <x v="0"/>
    <n v="1"/>
    <x v="3"/>
    <x v="3"/>
    <s v="AD01-9362"/>
    <x v="2"/>
    <n v="10000000"/>
    <x v="1"/>
    <d v="1899-12-30T00:02:00"/>
    <x v="0"/>
    <x v="4"/>
    <x v="5"/>
    <x v="0"/>
    <x v="12"/>
  </r>
  <r>
    <x v="0"/>
    <n v="2"/>
    <x v="3"/>
    <x v="0"/>
    <s v="AD01-9362"/>
    <x v="1"/>
    <n v="11000000"/>
    <x v="1"/>
    <d v="1899-12-30T00:02:00"/>
    <x v="0"/>
    <x v="5"/>
    <x v="7"/>
    <x v="2"/>
    <x v="8"/>
  </r>
  <r>
    <x v="0"/>
    <n v="6"/>
    <x v="3"/>
    <x v="0"/>
    <s v="AD01-9361"/>
    <x v="4"/>
    <n v="20000000"/>
    <x v="1"/>
    <d v="1899-12-30T00:02:00"/>
    <x v="0"/>
    <x v="2"/>
    <x v="7"/>
    <x v="3"/>
    <x v="4"/>
  </r>
  <r>
    <x v="0"/>
    <n v="29"/>
    <x v="3"/>
    <x v="3"/>
    <s v="AD01-9364"/>
    <x v="4"/>
    <n v="25000000"/>
    <x v="4"/>
    <d v="1899-12-30T00:02:00"/>
    <x v="0"/>
    <x v="0"/>
    <x v="7"/>
    <x v="0"/>
    <x v="0"/>
  </r>
  <r>
    <x v="0"/>
    <n v="22"/>
    <x v="4"/>
    <x v="2"/>
    <s v="AD01-9362"/>
    <x v="0"/>
    <n v="19000000"/>
    <x v="5"/>
    <d v="1899-12-30T00:02:00"/>
    <x v="1"/>
    <x v="2"/>
    <x v="0"/>
    <x v="0"/>
    <x v="7"/>
  </r>
  <r>
    <x v="0"/>
    <n v="22"/>
    <x v="4"/>
    <x v="0"/>
    <s v="AD01-9361"/>
    <x v="3"/>
    <n v="20000000"/>
    <x v="3"/>
    <d v="1899-12-30T00:02:00"/>
    <x v="2"/>
    <x v="7"/>
    <x v="0"/>
    <x v="1"/>
    <x v="6"/>
  </r>
  <r>
    <x v="0"/>
    <n v="15"/>
    <x v="4"/>
    <x v="1"/>
    <s v="AD01-9362"/>
    <x v="2"/>
    <n v="12000000"/>
    <x v="2"/>
    <d v="1899-12-30T00:02:00"/>
    <x v="0"/>
    <x v="2"/>
    <x v="2"/>
    <x v="0"/>
    <x v="0"/>
  </r>
  <r>
    <x v="0"/>
    <n v="19"/>
    <x v="4"/>
    <x v="0"/>
    <s v="AD01-9364"/>
    <x v="1"/>
    <n v="15000000"/>
    <x v="0"/>
    <d v="1899-12-30T00:02:00"/>
    <x v="0"/>
    <x v="4"/>
    <x v="2"/>
    <x v="1"/>
    <x v="1"/>
  </r>
  <r>
    <x v="0"/>
    <n v="17"/>
    <x v="4"/>
    <x v="1"/>
    <s v="AD01-9362"/>
    <x v="0"/>
    <n v="7000000"/>
    <x v="0"/>
    <d v="1899-12-30T00:02:00"/>
    <x v="0"/>
    <x v="0"/>
    <x v="5"/>
    <x v="0"/>
    <x v="5"/>
  </r>
  <r>
    <x v="0"/>
    <n v="19"/>
    <x v="4"/>
    <x v="5"/>
    <s v="AD01-9362"/>
    <x v="2"/>
    <n v="12000000"/>
    <x v="1"/>
    <d v="1899-12-30T00:02:00"/>
    <x v="0"/>
    <x v="1"/>
    <x v="6"/>
    <x v="1"/>
    <x v="2"/>
  </r>
  <r>
    <x v="0"/>
    <n v="14"/>
    <x v="4"/>
    <x v="3"/>
    <s v="AD01-9364"/>
    <x v="4"/>
    <n v="25000000"/>
    <x v="1"/>
    <d v="1899-12-30T00:02:00"/>
    <x v="0"/>
    <x v="4"/>
    <x v="7"/>
    <x v="2"/>
    <x v="11"/>
  </r>
  <r>
    <x v="0"/>
    <n v="29"/>
    <x v="10"/>
    <x v="1"/>
    <s v="AD01-9362"/>
    <x v="0"/>
    <n v="19000000"/>
    <x v="1"/>
    <d v="1899-12-30T00:02:00"/>
    <x v="1"/>
    <x v="6"/>
    <x v="0"/>
    <x v="1"/>
    <x v="15"/>
  </r>
  <r>
    <x v="0"/>
    <n v="13"/>
    <x v="10"/>
    <x v="4"/>
    <s v="AD01-9362"/>
    <x v="2"/>
    <n v="12000000"/>
    <x v="5"/>
    <d v="1899-12-30T00:02:00"/>
    <x v="0"/>
    <x v="0"/>
    <x v="2"/>
    <x v="0"/>
    <x v="9"/>
  </r>
  <r>
    <x v="0"/>
    <n v="26"/>
    <x v="10"/>
    <x v="2"/>
    <s v="AD01-9361"/>
    <x v="4"/>
    <n v="25000000"/>
    <x v="2"/>
    <d v="1899-12-30T00:02:00"/>
    <x v="0"/>
    <x v="2"/>
    <x v="2"/>
    <x v="3"/>
    <x v="4"/>
  </r>
  <r>
    <x v="0"/>
    <n v="16"/>
    <x v="10"/>
    <x v="0"/>
    <s v="AD01-9361"/>
    <x v="1"/>
    <n v="15000000"/>
    <x v="0"/>
    <d v="1899-12-30T00:02:00"/>
    <x v="0"/>
    <x v="1"/>
    <x v="3"/>
    <x v="1"/>
    <x v="2"/>
  </r>
  <r>
    <x v="0"/>
    <n v="14"/>
    <x v="10"/>
    <x v="2"/>
    <s v="AD01-9364"/>
    <x v="0"/>
    <n v="7000000"/>
    <x v="1"/>
    <d v="1899-12-30T00:02:00"/>
    <x v="0"/>
    <x v="4"/>
    <x v="6"/>
    <x v="0"/>
    <x v="7"/>
  </r>
  <r>
    <x v="0"/>
    <n v="16"/>
    <x v="5"/>
    <x v="3"/>
    <s v="AD01-9361"/>
    <x v="4"/>
    <n v="25000000"/>
    <x v="1"/>
    <d v="1899-12-30T00:02:00"/>
    <x v="0"/>
    <x v="5"/>
    <x v="6"/>
    <x v="1"/>
    <x v="2"/>
  </r>
  <r>
    <x v="0"/>
    <n v="1"/>
    <x v="6"/>
    <x v="2"/>
    <s v="AD01-9361"/>
    <x v="0"/>
    <n v="7000000"/>
    <x v="2"/>
    <d v="1899-12-30T00:02:00"/>
    <x v="0"/>
    <x v="1"/>
    <x v="3"/>
    <x v="1"/>
    <x v="2"/>
  </r>
  <r>
    <x v="0"/>
    <n v="11"/>
    <x v="6"/>
    <x v="2"/>
    <s v="AD01-9363"/>
    <x v="2"/>
    <n v="12000000"/>
    <x v="2"/>
    <d v="1899-12-30T00:02:00"/>
    <x v="0"/>
    <x v="1"/>
    <x v="4"/>
    <x v="0"/>
    <x v="10"/>
  </r>
  <r>
    <x v="0"/>
    <n v="11"/>
    <x v="6"/>
    <x v="0"/>
    <s v="AD01-9361"/>
    <x v="1"/>
    <n v="15000000"/>
    <x v="1"/>
    <d v="1899-12-30T00:02:00"/>
    <x v="0"/>
    <x v="4"/>
    <x v="6"/>
    <x v="3"/>
    <x v="4"/>
  </r>
  <r>
    <x v="0"/>
    <n v="1"/>
    <x v="0"/>
    <x v="0"/>
    <s v="AD01-9364"/>
    <x v="0"/>
    <n v="19000000"/>
    <x v="1"/>
    <d v="1899-12-30T00:02:00"/>
    <x v="1"/>
    <x v="4"/>
    <x v="5"/>
    <x v="0"/>
    <x v="12"/>
  </r>
  <r>
    <x v="0"/>
    <n v="1"/>
    <x v="0"/>
    <x v="3"/>
    <s v="AD01-9361"/>
    <x v="3"/>
    <n v="20000000"/>
    <x v="0"/>
    <d v="1899-12-30T00:02:00"/>
    <x v="2"/>
    <x v="4"/>
    <x v="6"/>
    <x v="3"/>
    <x v="13"/>
  </r>
  <r>
    <x v="0"/>
    <n v="1"/>
    <x v="0"/>
    <x v="0"/>
    <s v="AD01-9362"/>
    <x v="1"/>
    <n v="15000000"/>
    <x v="1"/>
    <d v="1899-12-30T00:02:00"/>
    <x v="0"/>
    <x v="7"/>
    <x v="7"/>
    <x v="2"/>
    <x v="3"/>
  </r>
  <r>
    <x v="0"/>
    <n v="1"/>
    <x v="8"/>
    <x v="0"/>
    <s v="AD01-9364"/>
    <x v="3"/>
    <n v="20000000"/>
    <x v="3"/>
    <d v="1899-12-30T00:02:00"/>
    <x v="2"/>
    <x v="4"/>
    <x v="1"/>
    <x v="0"/>
    <x v="9"/>
  </r>
  <r>
    <x v="0"/>
    <n v="4"/>
    <x v="8"/>
    <x v="5"/>
    <s v="AD01-9364"/>
    <x v="1"/>
    <n v="15000000"/>
    <x v="1"/>
    <d v="1899-12-30T00:02:00"/>
    <x v="0"/>
    <x v="3"/>
    <x v="5"/>
    <x v="1"/>
    <x v="2"/>
  </r>
  <r>
    <x v="0"/>
    <n v="11"/>
    <x v="8"/>
    <x v="3"/>
    <s v="AD01-9361"/>
    <x v="4"/>
    <n v="25000000"/>
    <x v="3"/>
    <d v="1899-12-30T00:02:00"/>
    <x v="0"/>
    <x v="2"/>
    <x v="5"/>
    <x v="1"/>
    <x v="6"/>
  </r>
  <r>
    <x v="0"/>
    <n v="12"/>
    <x v="11"/>
    <x v="3"/>
    <s v="AD01-9361"/>
    <x v="2"/>
    <n v="12000000"/>
    <x v="3"/>
    <d v="1899-12-30T00:02:00"/>
    <x v="0"/>
    <x v="3"/>
    <x v="1"/>
    <x v="2"/>
    <x v="8"/>
  </r>
  <r>
    <x v="0"/>
    <n v="31"/>
    <x v="1"/>
    <x v="0"/>
    <s v="AD01-9361"/>
    <x v="0"/>
    <n v="19000000"/>
    <x v="0"/>
    <d v="1899-12-30T00:02:00"/>
    <x v="1"/>
    <x v="7"/>
    <x v="1"/>
    <x v="1"/>
    <x v="6"/>
  </r>
  <r>
    <x v="0"/>
    <n v="2"/>
    <x v="1"/>
    <x v="1"/>
    <s v="AD01-9363"/>
    <x v="2"/>
    <n v="12000000"/>
    <x v="2"/>
    <d v="1899-12-30T00:02:00"/>
    <x v="0"/>
    <x v="7"/>
    <x v="2"/>
    <x v="0"/>
    <x v="12"/>
  </r>
  <r>
    <x v="0"/>
    <n v="9"/>
    <x v="1"/>
    <x v="0"/>
    <s v="AD01-9362"/>
    <x v="1"/>
    <n v="12000000"/>
    <x v="5"/>
    <d v="1899-12-30T00:02:00"/>
    <x v="0"/>
    <x v="8"/>
    <x v="4"/>
    <x v="1"/>
    <x v="6"/>
  </r>
  <r>
    <x v="0"/>
    <n v="25"/>
    <x v="1"/>
    <x v="2"/>
    <s v="AD01-9362"/>
    <x v="2"/>
    <n v="10000000"/>
    <x v="3"/>
    <d v="1899-12-30T00:02:00"/>
    <x v="0"/>
    <x v="8"/>
    <x v="3"/>
    <x v="1"/>
    <x v="2"/>
  </r>
  <r>
    <x v="1"/>
    <n v="8"/>
    <x v="11"/>
    <x v="1"/>
    <s v="AD01-9364"/>
    <x v="5"/>
    <n v="0"/>
    <x v="0"/>
    <d v="1899-12-30T00:02:00"/>
    <x v="3"/>
    <x v="9"/>
    <x v="2"/>
    <x v="1"/>
    <x v="6"/>
  </r>
  <r>
    <x v="1"/>
    <n v="5"/>
    <x v="11"/>
    <x v="3"/>
    <s v="AD01-9362"/>
    <x v="5"/>
    <n v="0"/>
    <x v="1"/>
    <d v="1899-12-30T00:02:00"/>
    <x v="3"/>
    <x v="9"/>
    <x v="3"/>
    <x v="0"/>
    <x v="5"/>
  </r>
  <r>
    <x v="1"/>
    <n v="2"/>
    <x v="2"/>
    <x v="4"/>
    <s v="AD01-9362"/>
    <x v="5"/>
    <n v="0"/>
    <x v="2"/>
    <d v="1899-12-30T00:02:00"/>
    <x v="3"/>
    <x v="9"/>
    <x v="2"/>
    <x v="2"/>
    <x v="11"/>
  </r>
  <r>
    <x v="1"/>
    <n v="20"/>
    <x v="2"/>
    <x v="3"/>
    <s v="AD01-9362"/>
    <x v="5"/>
    <n v="0"/>
    <x v="1"/>
    <d v="1899-12-30T00:02:00"/>
    <x v="3"/>
    <x v="9"/>
    <x v="4"/>
    <x v="1"/>
    <x v="2"/>
  </r>
  <r>
    <x v="1"/>
    <n v="22"/>
    <x v="2"/>
    <x v="0"/>
    <s v="AD01-9361"/>
    <x v="5"/>
    <n v="0"/>
    <x v="0"/>
    <d v="1899-12-30T00:02:00"/>
    <x v="3"/>
    <x v="9"/>
    <x v="5"/>
    <x v="1"/>
    <x v="2"/>
  </r>
  <r>
    <x v="1"/>
    <n v="15"/>
    <x v="2"/>
    <x v="0"/>
    <s v="AD01-9361"/>
    <x v="5"/>
    <n v="0"/>
    <x v="0"/>
    <d v="1899-12-30T00:02:00"/>
    <x v="3"/>
    <x v="9"/>
    <x v="7"/>
    <x v="3"/>
    <x v="13"/>
  </r>
  <r>
    <x v="1"/>
    <n v="21"/>
    <x v="2"/>
    <x v="3"/>
    <s v="AD01-9362"/>
    <x v="5"/>
    <n v="0"/>
    <x v="2"/>
    <d v="1899-12-30T00:02:00"/>
    <x v="3"/>
    <x v="9"/>
    <x v="7"/>
    <x v="2"/>
    <x v="3"/>
  </r>
  <r>
    <x v="1"/>
    <n v="24"/>
    <x v="3"/>
    <x v="3"/>
    <s v="AD01-9361"/>
    <x v="5"/>
    <n v="0"/>
    <x v="1"/>
    <d v="1899-12-30T00:02:00"/>
    <x v="3"/>
    <x v="9"/>
    <x v="3"/>
    <x v="3"/>
    <x v="13"/>
  </r>
  <r>
    <x v="1"/>
    <n v="5"/>
    <x v="3"/>
    <x v="2"/>
    <s v="AD01-9364"/>
    <x v="5"/>
    <n v="0"/>
    <x v="5"/>
    <d v="1899-12-30T00:02:00"/>
    <x v="3"/>
    <x v="9"/>
    <x v="6"/>
    <x v="0"/>
    <x v="12"/>
  </r>
  <r>
    <x v="1"/>
    <n v="15"/>
    <x v="4"/>
    <x v="0"/>
    <s v="AD01-9361"/>
    <x v="5"/>
    <n v="0"/>
    <x v="1"/>
    <d v="1899-12-30T00:02:00"/>
    <x v="3"/>
    <x v="9"/>
    <x v="2"/>
    <x v="1"/>
    <x v="2"/>
  </r>
  <r>
    <x v="1"/>
    <n v="29"/>
    <x v="4"/>
    <x v="2"/>
    <s v="AD01-9364"/>
    <x v="5"/>
    <n v="0"/>
    <x v="3"/>
    <d v="1899-12-30T00:02:00"/>
    <x v="3"/>
    <x v="9"/>
    <x v="4"/>
    <x v="0"/>
    <x v="10"/>
  </r>
  <r>
    <x v="1"/>
    <n v="11"/>
    <x v="4"/>
    <x v="2"/>
    <s v="AD01-9361"/>
    <x v="5"/>
    <n v="0"/>
    <x v="0"/>
    <d v="1899-12-30T00:02:00"/>
    <x v="3"/>
    <x v="9"/>
    <x v="3"/>
    <x v="0"/>
    <x v="7"/>
  </r>
  <r>
    <x v="1"/>
    <n v="26"/>
    <x v="4"/>
    <x v="1"/>
    <s v="AD01-9361"/>
    <x v="5"/>
    <n v="0"/>
    <x v="4"/>
    <d v="1899-12-30T00:02:00"/>
    <x v="3"/>
    <x v="9"/>
    <x v="7"/>
    <x v="1"/>
    <x v="2"/>
  </r>
  <r>
    <x v="1"/>
    <n v="31"/>
    <x v="10"/>
    <x v="3"/>
    <s v="AD01-9364"/>
    <x v="5"/>
    <n v="0"/>
    <x v="1"/>
    <d v="1899-12-30T00:02:00"/>
    <x v="3"/>
    <x v="9"/>
    <x v="2"/>
    <x v="0"/>
    <x v="10"/>
  </r>
  <r>
    <x v="1"/>
    <n v="30"/>
    <x v="10"/>
    <x v="4"/>
    <s v="AD01-9362"/>
    <x v="5"/>
    <n v="0"/>
    <x v="3"/>
    <d v="1899-12-30T00:02:00"/>
    <x v="3"/>
    <x v="9"/>
    <x v="4"/>
    <x v="3"/>
    <x v="4"/>
  </r>
  <r>
    <x v="1"/>
    <n v="14"/>
    <x v="10"/>
    <x v="2"/>
    <s v="AD01-9362"/>
    <x v="5"/>
    <n v="0"/>
    <x v="1"/>
    <d v="1899-12-30T00:02:00"/>
    <x v="3"/>
    <x v="9"/>
    <x v="1"/>
    <x v="0"/>
    <x v="5"/>
  </r>
  <r>
    <x v="1"/>
    <n v="30"/>
    <x v="10"/>
    <x v="2"/>
    <s v="AD01-9364"/>
    <x v="5"/>
    <n v="0"/>
    <x v="3"/>
    <d v="1899-12-30T00:02:00"/>
    <x v="3"/>
    <x v="9"/>
    <x v="6"/>
    <x v="1"/>
    <x v="6"/>
  </r>
  <r>
    <x v="1"/>
    <n v="8"/>
    <x v="11"/>
    <x v="1"/>
    <s v="AD01-9364"/>
    <x v="5"/>
    <n v="0"/>
    <x v="0"/>
    <d v="1899-12-30T00:02:00"/>
    <x v="3"/>
    <x v="9"/>
    <x v="2"/>
    <x v="1"/>
    <x v="6"/>
  </r>
  <r>
    <x v="1"/>
    <n v="5"/>
    <x v="11"/>
    <x v="3"/>
    <s v="AD01-9362"/>
    <x v="5"/>
    <n v="0"/>
    <x v="1"/>
    <d v="1899-12-30T00:02:00"/>
    <x v="3"/>
    <x v="9"/>
    <x v="3"/>
    <x v="0"/>
    <x v="5"/>
  </r>
  <r>
    <x v="0"/>
    <n v="11"/>
    <x v="6"/>
    <x v="5"/>
    <s v="AD01-9364"/>
    <x v="2"/>
    <n v="38000000"/>
    <x v="0"/>
    <d v="1899-12-30T00:02:00"/>
    <x v="1"/>
    <x v="4"/>
    <x v="3"/>
    <x v="0"/>
    <x v="7"/>
  </r>
  <r>
    <x v="0"/>
    <n v="13"/>
    <x v="2"/>
    <x v="2"/>
    <s v="AD01-9365"/>
    <x v="0"/>
    <n v="19000000"/>
    <x v="4"/>
    <d v="1899-12-30T00:02:00"/>
    <x v="1"/>
    <x v="3"/>
    <x v="0"/>
    <x v="0"/>
    <x v="9"/>
  </r>
  <r>
    <x v="0"/>
    <n v="25"/>
    <x v="2"/>
    <x v="2"/>
    <s v="AD01-9362"/>
    <x v="1"/>
    <n v="15000000"/>
    <x v="3"/>
    <d v="1899-12-30T00:02:00"/>
    <x v="0"/>
    <x v="0"/>
    <x v="2"/>
    <x v="3"/>
    <x v="13"/>
  </r>
  <r>
    <x v="0"/>
    <n v="30"/>
    <x v="2"/>
    <x v="5"/>
    <s v="AD01-9361"/>
    <x v="2"/>
    <n v="12000000"/>
    <x v="3"/>
    <d v="1899-12-30T00:02:00"/>
    <x v="0"/>
    <x v="0"/>
    <x v="2"/>
    <x v="1"/>
    <x v="1"/>
  </r>
  <r>
    <x v="0"/>
    <n v="26"/>
    <x v="3"/>
    <x v="0"/>
    <s v="AD01-9363"/>
    <x v="3"/>
    <n v="11000000"/>
    <x v="1"/>
    <d v="1899-12-30T00:02:00"/>
    <x v="2"/>
    <x v="1"/>
    <x v="1"/>
    <x v="3"/>
    <x v="13"/>
  </r>
  <r>
    <x v="0"/>
    <n v="28"/>
    <x v="3"/>
    <x v="1"/>
    <s v="AD01-9361"/>
    <x v="2"/>
    <n v="12000000"/>
    <x v="1"/>
    <d v="1899-12-30T00:02:00"/>
    <x v="0"/>
    <x v="8"/>
    <x v="2"/>
    <x v="3"/>
    <x v="4"/>
  </r>
  <r>
    <x v="0"/>
    <n v="28"/>
    <x v="3"/>
    <x v="4"/>
    <s v="AD01-9361"/>
    <x v="0"/>
    <n v="7000000"/>
    <x v="0"/>
    <d v="1899-12-30T00:02:00"/>
    <x v="0"/>
    <x v="4"/>
    <x v="7"/>
    <x v="0"/>
    <x v="7"/>
  </r>
  <r>
    <x v="0"/>
    <n v="24"/>
    <x v="4"/>
    <x v="1"/>
    <s v="AD01-9363"/>
    <x v="3"/>
    <n v="20000000"/>
    <x v="6"/>
    <d v="1899-12-30T00:02:00"/>
    <x v="0"/>
    <x v="2"/>
    <x v="2"/>
    <x v="1"/>
    <x v="15"/>
  </r>
  <r>
    <x v="0"/>
    <n v="26"/>
    <x v="4"/>
    <x v="0"/>
    <s v="AD01-9362"/>
    <x v="4"/>
    <n v="25000000"/>
    <x v="0"/>
    <d v="1899-12-30T00:02:00"/>
    <x v="0"/>
    <x v="7"/>
    <x v="4"/>
    <x v="0"/>
    <x v="12"/>
  </r>
  <r>
    <x v="0"/>
    <n v="1"/>
    <x v="4"/>
    <x v="0"/>
    <s v="AD01-9362"/>
    <x v="1"/>
    <n v="15000000"/>
    <x v="2"/>
    <d v="1899-12-30T00:02:00"/>
    <x v="0"/>
    <x v="3"/>
    <x v="5"/>
    <x v="1"/>
    <x v="1"/>
  </r>
  <r>
    <x v="0"/>
    <n v="30"/>
    <x v="4"/>
    <x v="3"/>
    <s v="AD01-9361"/>
    <x v="4"/>
    <n v="21000000"/>
    <x v="0"/>
    <d v="1899-12-30T00:02:00"/>
    <x v="0"/>
    <x v="7"/>
    <x v="6"/>
    <x v="1"/>
    <x v="6"/>
  </r>
  <r>
    <x v="0"/>
    <n v="11"/>
    <x v="6"/>
    <x v="5"/>
    <s v="AD01-9364"/>
    <x v="2"/>
    <n v="38000000"/>
    <x v="0"/>
    <d v="1899-12-30T00:02:00"/>
    <x v="1"/>
    <x v="4"/>
    <x v="3"/>
    <x v="0"/>
    <x v="7"/>
  </r>
  <r>
    <x v="1"/>
    <n v="11"/>
    <x v="4"/>
    <x v="4"/>
    <s v="AD01-9362"/>
    <x v="5"/>
    <n v="0"/>
    <x v="2"/>
    <d v="1899-12-30T00:02:00"/>
    <x v="3"/>
    <x v="9"/>
    <x v="1"/>
    <x v="2"/>
    <x v="3"/>
  </r>
  <r>
    <x v="1"/>
    <n v="29"/>
    <x v="4"/>
    <x v="0"/>
    <s v="AD01-9362"/>
    <x v="5"/>
    <n v="0"/>
    <x v="0"/>
    <d v="1899-12-30T00:02:00"/>
    <x v="3"/>
    <x v="9"/>
    <x v="6"/>
    <x v="1"/>
    <x v="6"/>
  </r>
  <r>
    <x v="0"/>
    <n v="12"/>
    <x v="6"/>
    <x v="2"/>
    <s v="AD01-9364"/>
    <x v="0"/>
    <n v="19000000"/>
    <x v="5"/>
    <d v="1899-12-30T00:02:00"/>
    <x v="1"/>
    <x v="3"/>
    <x v="6"/>
    <x v="3"/>
    <x v="13"/>
  </r>
  <r>
    <x v="0"/>
    <n v="11"/>
    <x v="7"/>
    <x v="0"/>
    <s v="AD01-9362"/>
    <x v="3"/>
    <n v="20000000"/>
    <x v="1"/>
    <d v="1899-12-30T00:02:00"/>
    <x v="0"/>
    <x v="2"/>
    <x v="2"/>
    <x v="1"/>
    <x v="2"/>
  </r>
  <r>
    <x v="0"/>
    <n v="19"/>
    <x v="3"/>
    <x v="4"/>
    <s v="AD01-9361"/>
    <x v="3"/>
    <n v="11000000"/>
    <x v="1"/>
    <d v="1899-12-30T00:02:00"/>
    <x v="2"/>
    <x v="7"/>
    <x v="3"/>
    <x v="0"/>
    <x v="0"/>
  </r>
  <r>
    <x v="0"/>
    <n v="5"/>
    <x v="3"/>
    <x v="4"/>
    <s v="AD01-9361"/>
    <x v="4"/>
    <n v="25000000"/>
    <x v="2"/>
    <d v="1899-12-30T00:02:00"/>
    <x v="0"/>
    <x v="7"/>
    <x v="2"/>
    <x v="2"/>
    <x v="8"/>
  </r>
  <r>
    <x v="0"/>
    <n v="22"/>
    <x v="3"/>
    <x v="5"/>
    <s v="AD01-9361"/>
    <x v="2"/>
    <n v="12000000"/>
    <x v="2"/>
    <d v="1899-12-30T00:02:00"/>
    <x v="0"/>
    <x v="7"/>
    <x v="4"/>
    <x v="0"/>
    <x v="5"/>
  </r>
  <r>
    <x v="0"/>
    <n v="8"/>
    <x v="3"/>
    <x v="4"/>
    <s v="AD01-9362"/>
    <x v="2"/>
    <n v="12000000"/>
    <x v="0"/>
    <d v="1899-12-30T00:02:00"/>
    <x v="0"/>
    <x v="0"/>
    <x v="5"/>
    <x v="1"/>
    <x v="2"/>
  </r>
  <r>
    <x v="0"/>
    <n v="22"/>
    <x v="4"/>
    <x v="3"/>
    <s v="AD01-9362"/>
    <x v="1"/>
    <n v="15000000"/>
    <x v="1"/>
    <d v="1899-12-30T00:02:00"/>
    <x v="0"/>
    <x v="6"/>
    <x v="4"/>
    <x v="0"/>
    <x v="9"/>
  </r>
  <r>
    <x v="0"/>
    <n v="11"/>
    <x v="4"/>
    <x v="1"/>
    <s v="AD01-9363"/>
    <x v="4"/>
    <n v="21000000"/>
    <x v="3"/>
    <d v="1899-12-30T00:02:00"/>
    <x v="0"/>
    <x v="0"/>
    <x v="0"/>
    <x v="1"/>
    <x v="1"/>
  </r>
  <r>
    <x v="0"/>
    <n v="17"/>
    <x v="4"/>
    <x v="0"/>
    <s v="AD01-9362"/>
    <x v="1"/>
    <n v="15000000"/>
    <x v="1"/>
    <d v="1899-12-30T00:02:00"/>
    <x v="0"/>
    <x v="2"/>
    <x v="6"/>
    <x v="1"/>
    <x v="2"/>
  </r>
  <r>
    <x v="0"/>
    <n v="12"/>
    <x v="6"/>
    <x v="2"/>
    <s v="AD01-9364"/>
    <x v="0"/>
    <n v="19000000"/>
    <x v="5"/>
    <d v="1899-12-30T00:02:00"/>
    <x v="1"/>
    <x v="3"/>
    <x v="6"/>
    <x v="3"/>
    <x v="13"/>
  </r>
  <r>
    <x v="0"/>
    <n v="11"/>
    <x v="7"/>
    <x v="0"/>
    <s v="AD01-9362"/>
    <x v="3"/>
    <n v="20000000"/>
    <x v="1"/>
    <d v="1899-12-30T00:02:00"/>
    <x v="0"/>
    <x v="2"/>
    <x v="2"/>
    <x v="1"/>
    <x v="2"/>
  </r>
  <r>
    <x v="1"/>
    <n v="5"/>
    <x v="8"/>
    <x v="0"/>
    <s v="AD01-9361"/>
    <x v="5"/>
    <n v="0"/>
    <x v="1"/>
    <d v="1899-12-30T00:02:00"/>
    <x v="3"/>
    <x v="9"/>
    <x v="5"/>
    <x v="0"/>
    <x v="10"/>
  </r>
  <r>
    <x v="1"/>
    <n v="29"/>
    <x v="2"/>
    <x v="0"/>
    <s v="AD01-9362"/>
    <x v="5"/>
    <n v="0"/>
    <x v="3"/>
    <d v="1899-12-30T00:02:00"/>
    <x v="3"/>
    <x v="9"/>
    <x v="6"/>
    <x v="0"/>
    <x v="9"/>
  </r>
  <r>
    <x v="1"/>
    <n v="11"/>
    <x v="3"/>
    <x v="1"/>
    <s v="AD01-9362"/>
    <x v="5"/>
    <n v="0"/>
    <x v="1"/>
    <d v="1899-12-30T00:02:00"/>
    <x v="3"/>
    <x v="9"/>
    <x v="7"/>
    <x v="2"/>
    <x v="11"/>
  </r>
  <r>
    <x v="1"/>
    <n v="23"/>
    <x v="4"/>
    <x v="3"/>
    <s v="AD01-9361"/>
    <x v="5"/>
    <n v="0"/>
    <x v="1"/>
    <d v="1899-12-30T00:02:00"/>
    <x v="3"/>
    <x v="9"/>
    <x v="2"/>
    <x v="1"/>
    <x v="2"/>
  </r>
  <r>
    <x v="1"/>
    <n v="5"/>
    <x v="8"/>
    <x v="0"/>
    <s v="AD01-9361"/>
    <x v="5"/>
    <n v="0"/>
    <x v="1"/>
    <d v="1899-12-30T00:02:00"/>
    <x v="3"/>
    <x v="9"/>
    <x v="5"/>
    <x v="0"/>
    <x v="10"/>
  </r>
  <r>
    <x v="0"/>
    <n v="2"/>
    <x v="5"/>
    <x v="2"/>
    <s v="AD01-9362"/>
    <x v="3"/>
    <n v="15000000"/>
    <x v="0"/>
    <d v="1899-12-30T00:02:00"/>
    <x v="0"/>
    <x v="1"/>
    <x v="1"/>
    <x v="0"/>
    <x v="5"/>
  </r>
  <r>
    <x v="0"/>
    <n v="11"/>
    <x v="6"/>
    <x v="3"/>
    <s v="AD01-9362"/>
    <x v="2"/>
    <n v="12000000"/>
    <x v="1"/>
    <d v="1899-12-30T00:02:00"/>
    <x v="0"/>
    <x v="0"/>
    <x v="1"/>
    <x v="0"/>
    <x v="7"/>
  </r>
  <r>
    <x v="0"/>
    <n v="1"/>
    <x v="8"/>
    <x v="2"/>
    <s v="AD01-9363"/>
    <x v="0"/>
    <n v="19000000"/>
    <x v="2"/>
    <d v="1899-12-30T00:02:00"/>
    <x v="1"/>
    <x v="4"/>
    <x v="2"/>
    <x v="2"/>
    <x v="11"/>
  </r>
  <r>
    <x v="0"/>
    <n v="1"/>
    <x v="9"/>
    <x v="4"/>
    <s v="AD01-9361"/>
    <x v="1"/>
    <n v="15000000"/>
    <x v="2"/>
    <d v="1899-12-30T00:02:00"/>
    <x v="0"/>
    <x v="7"/>
    <x v="7"/>
    <x v="1"/>
    <x v="2"/>
  </r>
  <r>
    <x v="0"/>
    <n v="12"/>
    <x v="2"/>
    <x v="5"/>
    <s v="AD01-9362"/>
    <x v="2"/>
    <n v="38000000"/>
    <x v="4"/>
    <d v="1899-12-30T00:02:00"/>
    <x v="1"/>
    <x v="3"/>
    <x v="2"/>
    <x v="0"/>
    <x v="10"/>
  </r>
  <r>
    <x v="0"/>
    <n v="7"/>
    <x v="2"/>
    <x v="0"/>
    <s v="AD01-9361"/>
    <x v="4"/>
    <n v="21000000"/>
    <x v="5"/>
    <d v="1899-12-30T00:02:00"/>
    <x v="0"/>
    <x v="1"/>
    <x v="5"/>
    <x v="1"/>
    <x v="1"/>
  </r>
  <r>
    <x v="0"/>
    <n v="11"/>
    <x v="2"/>
    <x v="1"/>
    <s v="AD01-9362"/>
    <x v="4"/>
    <n v="25000000"/>
    <x v="5"/>
    <d v="1899-12-30T00:02:00"/>
    <x v="0"/>
    <x v="4"/>
    <x v="3"/>
    <x v="1"/>
    <x v="2"/>
  </r>
  <r>
    <x v="0"/>
    <n v="29"/>
    <x v="2"/>
    <x v="4"/>
    <s v="AD01-9362"/>
    <x v="0"/>
    <n v="7000000"/>
    <x v="2"/>
    <d v="1899-12-30T00:02:00"/>
    <x v="0"/>
    <x v="5"/>
    <x v="4"/>
    <x v="3"/>
    <x v="13"/>
  </r>
  <r>
    <x v="0"/>
    <n v="3"/>
    <x v="3"/>
    <x v="3"/>
    <s v="AD01-9362"/>
    <x v="2"/>
    <n v="38000000"/>
    <x v="0"/>
    <d v="1899-12-30T00:02:00"/>
    <x v="1"/>
    <x v="2"/>
    <x v="2"/>
    <x v="2"/>
    <x v="11"/>
  </r>
  <r>
    <x v="0"/>
    <n v="6"/>
    <x v="3"/>
    <x v="3"/>
    <s v="AD01-9362"/>
    <x v="0"/>
    <n v="19000000"/>
    <x v="1"/>
    <d v="1899-12-30T00:02:00"/>
    <x v="1"/>
    <x v="0"/>
    <x v="4"/>
    <x v="3"/>
    <x v="4"/>
  </r>
  <r>
    <x v="0"/>
    <n v="26"/>
    <x v="3"/>
    <x v="0"/>
    <s v="AD01-9361"/>
    <x v="3"/>
    <n v="20000000"/>
    <x v="0"/>
    <d v="1899-12-30T00:02:00"/>
    <x v="2"/>
    <x v="0"/>
    <x v="6"/>
    <x v="0"/>
    <x v="10"/>
  </r>
  <r>
    <x v="0"/>
    <n v="1"/>
    <x v="3"/>
    <x v="0"/>
    <s v="AD01-9364"/>
    <x v="0"/>
    <n v="7000000"/>
    <x v="3"/>
    <d v="1899-12-30T00:02:00"/>
    <x v="0"/>
    <x v="2"/>
    <x v="2"/>
    <x v="1"/>
    <x v="2"/>
  </r>
  <r>
    <x v="0"/>
    <n v="1"/>
    <x v="3"/>
    <x v="2"/>
    <s v="AD01-9361"/>
    <x v="2"/>
    <n v="12000000"/>
    <x v="3"/>
    <d v="1899-12-30T00:02:00"/>
    <x v="0"/>
    <x v="7"/>
    <x v="2"/>
    <x v="0"/>
    <x v="12"/>
  </r>
  <r>
    <x v="0"/>
    <n v="30"/>
    <x v="3"/>
    <x v="3"/>
    <s v="AD01-9362"/>
    <x v="1"/>
    <n v="15000000"/>
    <x v="2"/>
    <d v="1899-12-30T00:02:00"/>
    <x v="0"/>
    <x v="6"/>
    <x v="6"/>
    <x v="1"/>
    <x v="1"/>
  </r>
  <r>
    <x v="0"/>
    <n v="3"/>
    <x v="4"/>
    <x v="2"/>
    <s v="AD01-9361"/>
    <x v="3"/>
    <n v="20000000"/>
    <x v="4"/>
    <d v="1899-12-30T00:02:00"/>
    <x v="2"/>
    <x v="2"/>
    <x v="3"/>
    <x v="2"/>
    <x v="8"/>
  </r>
  <r>
    <x v="0"/>
    <n v="3"/>
    <x v="4"/>
    <x v="3"/>
    <s v="AD01-9363"/>
    <x v="4"/>
    <n v="25000000"/>
    <x v="2"/>
    <d v="1899-12-30T00:02:00"/>
    <x v="0"/>
    <x v="8"/>
    <x v="5"/>
    <x v="0"/>
    <x v="7"/>
  </r>
  <r>
    <x v="0"/>
    <n v="10"/>
    <x v="4"/>
    <x v="2"/>
    <s v="AD01-9362"/>
    <x v="2"/>
    <n v="12000000"/>
    <x v="1"/>
    <d v="1899-12-30T00:02:00"/>
    <x v="0"/>
    <x v="5"/>
    <x v="5"/>
    <x v="0"/>
    <x v="12"/>
  </r>
  <r>
    <x v="0"/>
    <n v="2"/>
    <x v="4"/>
    <x v="1"/>
    <s v="AD01-9361"/>
    <x v="4"/>
    <n v="25000000"/>
    <x v="1"/>
    <d v="1899-12-30T00:02:00"/>
    <x v="0"/>
    <x v="2"/>
    <x v="6"/>
    <x v="1"/>
    <x v="6"/>
  </r>
  <r>
    <x v="0"/>
    <n v="16"/>
    <x v="10"/>
    <x v="0"/>
    <s v="AD01-9361"/>
    <x v="1"/>
    <n v="12000000"/>
    <x v="0"/>
    <d v="1899-12-30T00:02:00"/>
    <x v="0"/>
    <x v="3"/>
    <x v="3"/>
    <x v="3"/>
    <x v="4"/>
  </r>
  <r>
    <x v="0"/>
    <n v="1"/>
    <x v="10"/>
    <x v="1"/>
    <s v="AD01-9362"/>
    <x v="2"/>
    <n v="10000000"/>
    <x v="2"/>
    <d v="1899-12-30T00:02:00"/>
    <x v="0"/>
    <x v="4"/>
    <x v="7"/>
    <x v="2"/>
    <x v="11"/>
  </r>
  <r>
    <x v="0"/>
    <n v="2"/>
    <x v="5"/>
    <x v="2"/>
    <s v="AD01-9362"/>
    <x v="3"/>
    <n v="15000000"/>
    <x v="0"/>
    <d v="1899-12-30T00:02:00"/>
    <x v="0"/>
    <x v="1"/>
    <x v="1"/>
    <x v="0"/>
    <x v="5"/>
  </r>
  <r>
    <x v="0"/>
    <n v="11"/>
    <x v="6"/>
    <x v="3"/>
    <s v="AD01-9362"/>
    <x v="2"/>
    <n v="12000000"/>
    <x v="1"/>
    <d v="1899-12-30T00:02:00"/>
    <x v="0"/>
    <x v="0"/>
    <x v="1"/>
    <x v="0"/>
    <x v="7"/>
  </r>
  <r>
    <x v="0"/>
    <n v="1"/>
    <x v="8"/>
    <x v="2"/>
    <s v="AD01-9363"/>
    <x v="0"/>
    <n v="19000000"/>
    <x v="2"/>
    <d v="1899-12-30T00:02:00"/>
    <x v="1"/>
    <x v="4"/>
    <x v="2"/>
    <x v="2"/>
    <x v="11"/>
  </r>
  <r>
    <x v="0"/>
    <n v="1"/>
    <x v="9"/>
    <x v="4"/>
    <s v="AD01-9361"/>
    <x v="1"/>
    <n v="15000000"/>
    <x v="2"/>
    <d v="1899-12-30T00:02:00"/>
    <x v="0"/>
    <x v="7"/>
    <x v="7"/>
    <x v="1"/>
    <x v="2"/>
  </r>
  <r>
    <x v="1"/>
    <n v="23"/>
    <x v="2"/>
    <x v="5"/>
    <s v="AD01-9361"/>
    <x v="5"/>
    <n v="0"/>
    <x v="1"/>
    <d v="1899-12-30T00:02:00"/>
    <x v="3"/>
    <x v="9"/>
    <x v="6"/>
    <x v="2"/>
    <x v="8"/>
  </r>
  <r>
    <x v="1"/>
    <n v="9"/>
    <x v="3"/>
    <x v="2"/>
    <s v="AD01-9365"/>
    <x v="5"/>
    <n v="0"/>
    <x v="1"/>
    <d v="1899-12-30T00:02:00"/>
    <x v="3"/>
    <x v="9"/>
    <x v="3"/>
    <x v="2"/>
    <x v="8"/>
  </r>
  <r>
    <x v="1"/>
    <n v="23"/>
    <x v="3"/>
    <x v="2"/>
    <s v="AD01-9363"/>
    <x v="5"/>
    <n v="0"/>
    <x v="1"/>
    <d v="1899-12-30T00:02:00"/>
    <x v="3"/>
    <x v="9"/>
    <x v="0"/>
    <x v="3"/>
    <x v="4"/>
  </r>
  <r>
    <x v="1"/>
    <n v="4"/>
    <x v="3"/>
    <x v="0"/>
    <s v="AD01-9362"/>
    <x v="5"/>
    <n v="0"/>
    <x v="2"/>
    <d v="1899-12-30T00:02:00"/>
    <x v="3"/>
    <x v="9"/>
    <x v="5"/>
    <x v="1"/>
    <x v="6"/>
  </r>
  <r>
    <x v="1"/>
    <n v="8"/>
    <x v="10"/>
    <x v="0"/>
    <s v="AD01-9364"/>
    <x v="5"/>
    <n v="0"/>
    <x v="4"/>
    <d v="1899-12-30T00:02:00"/>
    <x v="3"/>
    <x v="9"/>
    <x v="5"/>
    <x v="1"/>
    <x v="15"/>
  </r>
  <r>
    <x v="1"/>
    <n v="10"/>
    <x v="10"/>
    <x v="2"/>
    <s v="AD01-9362"/>
    <x v="5"/>
    <n v="0"/>
    <x v="1"/>
    <d v="1899-12-30T00:02:00"/>
    <x v="3"/>
    <x v="9"/>
    <x v="7"/>
    <x v="3"/>
    <x v="4"/>
  </r>
  <r>
    <x v="0"/>
    <n v="11"/>
    <x v="6"/>
    <x v="0"/>
    <s v="AD01-9361"/>
    <x v="3"/>
    <n v="20000000"/>
    <x v="1"/>
    <d v="1899-12-30T00:02:00"/>
    <x v="0"/>
    <x v="5"/>
    <x v="1"/>
    <x v="3"/>
    <x v="13"/>
  </r>
  <r>
    <x v="0"/>
    <n v="1"/>
    <x v="0"/>
    <x v="4"/>
    <s v="AD01-9362"/>
    <x v="2"/>
    <n v="12000000"/>
    <x v="1"/>
    <d v="1899-12-30T00:02:00"/>
    <x v="0"/>
    <x v="2"/>
    <x v="3"/>
    <x v="1"/>
    <x v="14"/>
  </r>
  <r>
    <x v="0"/>
    <n v="13"/>
    <x v="9"/>
    <x v="0"/>
    <s v="AD01-9361"/>
    <x v="4"/>
    <n v="21000000"/>
    <x v="3"/>
    <d v="1899-12-30T00:02:00"/>
    <x v="0"/>
    <x v="6"/>
    <x v="4"/>
    <x v="3"/>
    <x v="4"/>
  </r>
  <r>
    <x v="0"/>
    <n v="28"/>
    <x v="1"/>
    <x v="3"/>
    <s v="AD01-9362"/>
    <x v="3"/>
    <n v="11000000"/>
    <x v="2"/>
    <d v="1899-12-30T00:02:00"/>
    <x v="2"/>
    <x v="0"/>
    <x v="4"/>
    <x v="2"/>
    <x v="8"/>
  </r>
  <r>
    <x v="0"/>
    <n v="27"/>
    <x v="3"/>
    <x v="0"/>
    <s v="AD01-9362"/>
    <x v="0"/>
    <n v="19000000"/>
    <x v="2"/>
    <d v="1899-12-30T00:02:00"/>
    <x v="1"/>
    <x v="7"/>
    <x v="5"/>
    <x v="0"/>
    <x v="7"/>
  </r>
  <r>
    <x v="0"/>
    <n v="9"/>
    <x v="3"/>
    <x v="0"/>
    <s v="AD01-9364"/>
    <x v="1"/>
    <n v="15000000"/>
    <x v="1"/>
    <d v="1899-12-30T00:02:00"/>
    <x v="0"/>
    <x v="5"/>
    <x v="7"/>
    <x v="1"/>
    <x v="1"/>
  </r>
  <r>
    <x v="0"/>
    <n v="19"/>
    <x v="3"/>
    <x v="0"/>
    <s v="AD01-9362"/>
    <x v="4"/>
    <n v="25000000"/>
    <x v="0"/>
    <d v="1899-12-30T00:02:00"/>
    <x v="0"/>
    <x v="0"/>
    <x v="6"/>
    <x v="1"/>
    <x v="1"/>
  </r>
  <r>
    <x v="0"/>
    <n v="3"/>
    <x v="4"/>
    <x v="0"/>
    <s v="AD01-9362"/>
    <x v="2"/>
    <n v="12000000"/>
    <x v="3"/>
    <d v="1899-12-30T00:02:00"/>
    <x v="0"/>
    <x v="0"/>
    <x v="0"/>
    <x v="2"/>
    <x v="11"/>
  </r>
  <r>
    <x v="0"/>
    <n v="12"/>
    <x v="4"/>
    <x v="4"/>
    <s v="AD01-9364"/>
    <x v="1"/>
    <n v="15000000"/>
    <x v="2"/>
    <d v="1899-12-30T00:02:00"/>
    <x v="0"/>
    <x v="8"/>
    <x v="5"/>
    <x v="2"/>
    <x v="3"/>
  </r>
  <r>
    <x v="0"/>
    <n v="15"/>
    <x v="10"/>
    <x v="0"/>
    <s v="AD01-9361"/>
    <x v="2"/>
    <n v="38000000"/>
    <x v="1"/>
    <d v="1899-12-30T00:02:00"/>
    <x v="1"/>
    <x v="2"/>
    <x v="3"/>
    <x v="1"/>
    <x v="14"/>
  </r>
  <r>
    <x v="0"/>
    <n v="11"/>
    <x v="6"/>
    <x v="0"/>
    <s v="AD01-9361"/>
    <x v="3"/>
    <n v="20000000"/>
    <x v="1"/>
    <d v="1899-12-30T00:02:00"/>
    <x v="0"/>
    <x v="5"/>
    <x v="1"/>
    <x v="3"/>
    <x v="13"/>
  </r>
  <r>
    <x v="0"/>
    <n v="1"/>
    <x v="0"/>
    <x v="4"/>
    <s v="AD01-9362"/>
    <x v="2"/>
    <n v="12000000"/>
    <x v="1"/>
    <d v="1899-12-30T00:02:00"/>
    <x v="0"/>
    <x v="2"/>
    <x v="3"/>
    <x v="1"/>
    <x v="14"/>
  </r>
  <r>
    <x v="0"/>
    <n v="13"/>
    <x v="9"/>
    <x v="0"/>
    <s v="AD01-9361"/>
    <x v="4"/>
    <n v="21000000"/>
    <x v="3"/>
    <d v="1899-12-30T00:02:00"/>
    <x v="0"/>
    <x v="6"/>
    <x v="4"/>
    <x v="3"/>
    <x v="4"/>
  </r>
  <r>
    <x v="0"/>
    <n v="28"/>
    <x v="1"/>
    <x v="3"/>
    <s v="AD01-9362"/>
    <x v="3"/>
    <n v="11000000"/>
    <x v="2"/>
    <d v="1899-12-30T00:02:00"/>
    <x v="2"/>
    <x v="0"/>
    <x v="4"/>
    <x v="2"/>
    <x v="8"/>
  </r>
  <r>
    <x v="1"/>
    <n v="12"/>
    <x v="5"/>
    <x v="0"/>
    <s v="AD01-9361"/>
    <x v="5"/>
    <n v="0"/>
    <x v="1"/>
    <d v="1899-12-30T00:02:00"/>
    <x v="3"/>
    <x v="9"/>
    <x v="3"/>
    <x v="1"/>
    <x v="15"/>
  </r>
  <r>
    <x v="1"/>
    <n v="30"/>
    <x v="10"/>
    <x v="1"/>
    <s v="AD01-9363"/>
    <x v="5"/>
    <n v="0"/>
    <x v="5"/>
    <d v="1899-12-30T00:02:00"/>
    <x v="3"/>
    <x v="9"/>
    <x v="2"/>
    <x v="0"/>
    <x v="12"/>
  </r>
  <r>
    <x v="1"/>
    <n v="30"/>
    <x v="10"/>
    <x v="1"/>
    <s v="AD01-9362"/>
    <x v="5"/>
    <n v="0"/>
    <x v="0"/>
    <d v="1899-12-30T00:02:00"/>
    <x v="3"/>
    <x v="9"/>
    <x v="7"/>
    <x v="0"/>
    <x v="7"/>
  </r>
  <r>
    <x v="1"/>
    <n v="12"/>
    <x v="5"/>
    <x v="0"/>
    <s v="AD01-9361"/>
    <x v="5"/>
    <n v="0"/>
    <x v="1"/>
    <d v="1899-12-30T00:02:00"/>
    <x v="3"/>
    <x v="9"/>
    <x v="3"/>
    <x v="1"/>
    <x v="15"/>
  </r>
  <r>
    <x v="0"/>
    <n v="11"/>
    <x v="6"/>
    <x v="3"/>
    <s v="AD01-9362"/>
    <x v="2"/>
    <n v="38000000"/>
    <x v="5"/>
    <d v="1899-12-30T00:02:00"/>
    <x v="1"/>
    <x v="6"/>
    <x v="3"/>
    <x v="1"/>
    <x v="1"/>
  </r>
  <r>
    <x v="0"/>
    <n v="15"/>
    <x v="1"/>
    <x v="0"/>
    <s v="AD01-9361"/>
    <x v="1"/>
    <n v="15000000"/>
    <x v="2"/>
    <d v="1899-12-30T00:02:00"/>
    <x v="0"/>
    <x v="7"/>
    <x v="5"/>
    <x v="0"/>
    <x v="7"/>
  </r>
  <r>
    <x v="0"/>
    <n v="30"/>
    <x v="2"/>
    <x v="3"/>
    <s v="AD01-9361"/>
    <x v="0"/>
    <n v="19000000"/>
    <x v="3"/>
    <d v="1899-12-30T00:02:00"/>
    <x v="1"/>
    <x v="2"/>
    <x v="7"/>
    <x v="0"/>
    <x v="0"/>
  </r>
  <r>
    <x v="0"/>
    <n v="23"/>
    <x v="2"/>
    <x v="0"/>
    <s v="AD01-9361"/>
    <x v="2"/>
    <n v="12000000"/>
    <x v="2"/>
    <d v="1899-12-30T00:02:00"/>
    <x v="0"/>
    <x v="4"/>
    <x v="1"/>
    <x v="2"/>
    <x v="8"/>
  </r>
  <r>
    <x v="0"/>
    <n v="30"/>
    <x v="2"/>
    <x v="3"/>
    <s v="AD01-9362"/>
    <x v="3"/>
    <n v="20000000"/>
    <x v="3"/>
    <d v="1899-12-30T00:02:00"/>
    <x v="0"/>
    <x v="0"/>
    <x v="2"/>
    <x v="0"/>
    <x v="5"/>
  </r>
  <r>
    <x v="0"/>
    <n v="11"/>
    <x v="2"/>
    <x v="3"/>
    <s v="AD01-9361"/>
    <x v="1"/>
    <n v="15000000"/>
    <x v="0"/>
    <d v="1899-12-30T00:02:00"/>
    <x v="0"/>
    <x v="2"/>
    <x v="4"/>
    <x v="1"/>
    <x v="6"/>
  </r>
  <r>
    <x v="0"/>
    <n v="4"/>
    <x v="2"/>
    <x v="0"/>
    <s v="AD01-9364"/>
    <x v="1"/>
    <n v="11000000"/>
    <x v="2"/>
    <d v="1899-12-30T00:02:00"/>
    <x v="0"/>
    <x v="2"/>
    <x v="6"/>
    <x v="3"/>
    <x v="13"/>
  </r>
  <r>
    <x v="0"/>
    <n v="12"/>
    <x v="2"/>
    <x v="0"/>
    <s v="AD01-9361"/>
    <x v="2"/>
    <n v="12000000"/>
    <x v="1"/>
    <d v="1899-12-30T00:02:00"/>
    <x v="0"/>
    <x v="7"/>
    <x v="6"/>
    <x v="1"/>
    <x v="6"/>
  </r>
  <r>
    <x v="0"/>
    <n v="9"/>
    <x v="2"/>
    <x v="3"/>
    <s v="AD01-9365"/>
    <x v="4"/>
    <n v="21000000"/>
    <x v="1"/>
    <d v="1899-12-30T00:02:00"/>
    <x v="0"/>
    <x v="3"/>
    <x v="7"/>
    <x v="1"/>
    <x v="6"/>
  </r>
  <r>
    <x v="0"/>
    <n v="26"/>
    <x v="3"/>
    <x v="2"/>
    <s v="AD01-9362"/>
    <x v="2"/>
    <n v="38000000"/>
    <x v="0"/>
    <d v="1899-12-30T00:02:00"/>
    <x v="1"/>
    <x v="4"/>
    <x v="6"/>
    <x v="0"/>
    <x v="7"/>
  </r>
  <r>
    <x v="0"/>
    <n v="18"/>
    <x v="3"/>
    <x v="4"/>
    <s v="AD01-9362"/>
    <x v="3"/>
    <n v="11000000"/>
    <x v="2"/>
    <d v="1899-12-30T00:02:00"/>
    <x v="2"/>
    <x v="8"/>
    <x v="0"/>
    <x v="3"/>
    <x v="4"/>
  </r>
  <r>
    <x v="0"/>
    <n v="29"/>
    <x v="3"/>
    <x v="4"/>
    <s v="AD01-9361"/>
    <x v="1"/>
    <n v="15000000"/>
    <x v="2"/>
    <d v="1899-12-30T00:02:00"/>
    <x v="0"/>
    <x v="0"/>
    <x v="3"/>
    <x v="2"/>
    <x v="3"/>
  </r>
  <r>
    <x v="0"/>
    <n v="27"/>
    <x v="3"/>
    <x v="4"/>
    <s v="AD01-9362"/>
    <x v="4"/>
    <n v="25000000"/>
    <x v="3"/>
    <d v="1899-12-30T00:02:00"/>
    <x v="0"/>
    <x v="7"/>
    <x v="5"/>
    <x v="1"/>
    <x v="2"/>
  </r>
  <r>
    <x v="0"/>
    <n v="15"/>
    <x v="4"/>
    <x v="3"/>
    <s v="AD01-9364"/>
    <x v="3"/>
    <n v="15000000"/>
    <x v="1"/>
    <d v="1899-12-30T00:02:00"/>
    <x v="0"/>
    <x v="7"/>
    <x v="2"/>
    <x v="1"/>
    <x v="6"/>
  </r>
  <r>
    <x v="0"/>
    <n v="16"/>
    <x v="4"/>
    <x v="5"/>
    <s v="AD01-9361"/>
    <x v="2"/>
    <n v="12000000"/>
    <x v="0"/>
    <d v="1899-12-30T00:02:00"/>
    <x v="0"/>
    <x v="6"/>
    <x v="5"/>
    <x v="3"/>
    <x v="4"/>
  </r>
  <r>
    <x v="0"/>
    <n v="27"/>
    <x v="4"/>
    <x v="4"/>
    <s v="AD01-9364"/>
    <x v="4"/>
    <n v="20000000"/>
    <x v="1"/>
    <d v="1899-12-30T00:02:00"/>
    <x v="0"/>
    <x v="0"/>
    <x v="2"/>
    <x v="0"/>
    <x v="10"/>
  </r>
  <r>
    <x v="0"/>
    <n v="3"/>
    <x v="4"/>
    <x v="2"/>
    <s v="AD01-9361"/>
    <x v="2"/>
    <n v="12000000"/>
    <x v="3"/>
    <d v="1899-12-30T00:02:00"/>
    <x v="0"/>
    <x v="0"/>
    <x v="5"/>
    <x v="3"/>
    <x v="13"/>
  </r>
  <r>
    <x v="0"/>
    <n v="26"/>
    <x v="4"/>
    <x v="3"/>
    <s v="AD01-9361"/>
    <x v="1"/>
    <n v="12000000"/>
    <x v="1"/>
    <d v="1899-12-30T00:02:00"/>
    <x v="0"/>
    <x v="0"/>
    <x v="7"/>
    <x v="2"/>
    <x v="11"/>
  </r>
  <r>
    <x v="0"/>
    <n v="22"/>
    <x v="10"/>
    <x v="0"/>
    <s v="AD01-9362"/>
    <x v="2"/>
    <n v="12000000"/>
    <x v="3"/>
    <d v="1899-12-30T00:02:00"/>
    <x v="0"/>
    <x v="8"/>
    <x v="3"/>
    <x v="0"/>
    <x v="7"/>
  </r>
  <r>
    <x v="0"/>
    <n v="24"/>
    <x v="10"/>
    <x v="0"/>
    <s v="AD01-9362"/>
    <x v="0"/>
    <n v="7000000"/>
    <x v="2"/>
    <d v="1899-12-30T00:02:00"/>
    <x v="0"/>
    <x v="7"/>
    <x v="3"/>
    <x v="2"/>
    <x v="11"/>
  </r>
  <r>
    <x v="0"/>
    <n v="24"/>
    <x v="10"/>
    <x v="0"/>
    <s v="AD01-9365"/>
    <x v="4"/>
    <n v="25000000"/>
    <x v="2"/>
    <d v="1899-12-30T00:02:00"/>
    <x v="0"/>
    <x v="0"/>
    <x v="5"/>
    <x v="3"/>
    <x v="4"/>
  </r>
  <r>
    <x v="0"/>
    <n v="11"/>
    <x v="6"/>
    <x v="3"/>
    <s v="AD01-9362"/>
    <x v="2"/>
    <n v="38000000"/>
    <x v="5"/>
    <d v="1899-12-30T00:02:00"/>
    <x v="1"/>
    <x v="6"/>
    <x v="3"/>
    <x v="1"/>
    <x v="1"/>
  </r>
  <r>
    <x v="0"/>
    <n v="15"/>
    <x v="1"/>
    <x v="0"/>
    <s v="AD01-9361"/>
    <x v="1"/>
    <n v="15000000"/>
    <x v="2"/>
    <d v="1899-12-30T00:02:00"/>
    <x v="0"/>
    <x v="7"/>
    <x v="5"/>
    <x v="0"/>
    <x v="7"/>
  </r>
  <r>
    <x v="1"/>
    <n v="17"/>
    <x v="7"/>
    <x v="1"/>
    <s v="AD01-9361"/>
    <x v="5"/>
    <n v="0"/>
    <x v="2"/>
    <d v="1899-12-30T00:02:00"/>
    <x v="3"/>
    <x v="9"/>
    <x v="2"/>
    <x v="1"/>
    <x v="2"/>
  </r>
  <r>
    <x v="1"/>
    <n v="6"/>
    <x v="1"/>
    <x v="0"/>
    <s v="AD01-9364"/>
    <x v="5"/>
    <n v="0"/>
    <x v="1"/>
    <d v="1899-12-30T00:02:00"/>
    <x v="3"/>
    <x v="9"/>
    <x v="5"/>
    <x v="2"/>
    <x v="11"/>
  </r>
  <r>
    <x v="1"/>
    <n v="18"/>
    <x v="2"/>
    <x v="0"/>
    <s v="AD01-9361"/>
    <x v="5"/>
    <n v="0"/>
    <x v="1"/>
    <d v="1899-12-30T00:02:00"/>
    <x v="3"/>
    <x v="9"/>
    <x v="7"/>
    <x v="2"/>
    <x v="8"/>
  </r>
  <r>
    <x v="1"/>
    <n v="11"/>
    <x v="4"/>
    <x v="5"/>
    <s v="AD01-9362"/>
    <x v="5"/>
    <n v="0"/>
    <x v="3"/>
    <d v="1899-12-30T00:02:00"/>
    <x v="3"/>
    <x v="9"/>
    <x v="6"/>
    <x v="1"/>
    <x v="1"/>
  </r>
  <r>
    <x v="1"/>
    <n v="21"/>
    <x v="10"/>
    <x v="4"/>
    <s v="AD01-9361"/>
    <x v="5"/>
    <n v="0"/>
    <x v="1"/>
    <d v="1899-12-30T00:02:00"/>
    <x v="3"/>
    <x v="9"/>
    <x v="4"/>
    <x v="0"/>
    <x v="10"/>
  </r>
  <r>
    <x v="1"/>
    <n v="17"/>
    <x v="7"/>
    <x v="1"/>
    <s v="AD01-9361"/>
    <x v="5"/>
    <n v="0"/>
    <x v="2"/>
    <d v="1899-12-30T00:02:00"/>
    <x v="3"/>
    <x v="9"/>
    <x v="2"/>
    <x v="1"/>
    <x v="2"/>
  </r>
  <r>
    <x v="0"/>
    <n v="12"/>
    <x v="5"/>
    <x v="1"/>
    <s v="AD01-9361"/>
    <x v="2"/>
    <n v="12000000"/>
    <x v="1"/>
    <d v="1899-12-30T00:02:00"/>
    <x v="0"/>
    <x v="2"/>
    <x v="3"/>
    <x v="1"/>
    <x v="14"/>
  </r>
  <r>
    <x v="0"/>
    <n v="1"/>
    <x v="0"/>
    <x v="2"/>
    <s v="AD01-9362"/>
    <x v="3"/>
    <n v="20000000"/>
    <x v="1"/>
    <d v="1899-12-30T00:02:00"/>
    <x v="0"/>
    <x v="3"/>
    <x v="3"/>
    <x v="1"/>
    <x v="15"/>
  </r>
  <r>
    <x v="0"/>
    <n v="27"/>
    <x v="1"/>
    <x v="0"/>
    <s v="AD01-9361"/>
    <x v="3"/>
    <n v="11000000"/>
    <x v="1"/>
    <d v="1899-12-30T00:02:00"/>
    <x v="2"/>
    <x v="5"/>
    <x v="1"/>
    <x v="2"/>
    <x v="8"/>
  </r>
  <r>
    <x v="0"/>
    <n v="26"/>
    <x v="1"/>
    <x v="5"/>
    <s v="AD01-9364"/>
    <x v="1"/>
    <n v="15000000"/>
    <x v="1"/>
    <d v="1899-12-30T00:02:00"/>
    <x v="0"/>
    <x v="8"/>
    <x v="5"/>
    <x v="1"/>
    <x v="2"/>
  </r>
  <r>
    <x v="0"/>
    <n v="30"/>
    <x v="2"/>
    <x v="2"/>
    <s v="AD01-9362"/>
    <x v="1"/>
    <n v="15000000"/>
    <x v="1"/>
    <d v="1899-12-30T00:02:00"/>
    <x v="0"/>
    <x v="2"/>
    <x v="5"/>
    <x v="2"/>
    <x v="11"/>
  </r>
  <r>
    <x v="0"/>
    <n v="11"/>
    <x v="2"/>
    <x v="2"/>
    <s v="AD01-9364"/>
    <x v="2"/>
    <n v="12000000"/>
    <x v="5"/>
    <d v="1899-12-30T00:02:00"/>
    <x v="0"/>
    <x v="1"/>
    <x v="6"/>
    <x v="0"/>
    <x v="9"/>
  </r>
  <r>
    <x v="0"/>
    <n v="28"/>
    <x v="3"/>
    <x v="0"/>
    <s v="AD01-9364"/>
    <x v="4"/>
    <n v="21000000"/>
    <x v="0"/>
    <d v="1899-12-30T00:02:00"/>
    <x v="0"/>
    <x v="4"/>
    <x v="1"/>
    <x v="1"/>
    <x v="6"/>
  </r>
  <r>
    <x v="0"/>
    <n v="8"/>
    <x v="3"/>
    <x v="4"/>
    <s v="AD01-9364"/>
    <x v="2"/>
    <n v="12000000"/>
    <x v="2"/>
    <d v="1899-12-30T00:02:00"/>
    <x v="0"/>
    <x v="4"/>
    <x v="3"/>
    <x v="0"/>
    <x v="12"/>
  </r>
  <r>
    <x v="0"/>
    <n v="25"/>
    <x v="3"/>
    <x v="0"/>
    <s v="AD01-9361"/>
    <x v="4"/>
    <n v="25000000"/>
    <x v="1"/>
    <d v="1899-12-30T00:02:00"/>
    <x v="0"/>
    <x v="0"/>
    <x v="6"/>
    <x v="3"/>
    <x v="4"/>
  </r>
  <r>
    <x v="0"/>
    <n v="2"/>
    <x v="3"/>
    <x v="2"/>
    <s v="AD01-9361"/>
    <x v="1"/>
    <n v="15000000"/>
    <x v="0"/>
    <d v="1899-12-30T00:02:00"/>
    <x v="0"/>
    <x v="0"/>
    <x v="7"/>
    <x v="0"/>
    <x v="12"/>
  </r>
  <r>
    <x v="0"/>
    <n v="29"/>
    <x v="3"/>
    <x v="0"/>
    <s v="AD01-9361"/>
    <x v="2"/>
    <n v="12000000"/>
    <x v="1"/>
    <d v="1899-12-30T00:02:00"/>
    <x v="0"/>
    <x v="7"/>
    <x v="7"/>
    <x v="1"/>
    <x v="2"/>
  </r>
  <r>
    <x v="0"/>
    <n v="6"/>
    <x v="4"/>
    <x v="1"/>
    <s v="AD01-9361"/>
    <x v="1"/>
    <n v="15000000"/>
    <x v="1"/>
    <d v="1899-12-30T00:02:00"/>
    <x v="0"/>
    <x v="0"/>
    <x v="2"/>
    <x v="1"/>
    <x v="6"/>
  </r>
  <r>
    <x v="0"/>
    <n v="19"/>
    <x v="4"/>
    <x v="0"/>
    <s v="AD01-9361"/>
    <x v="1"/>
    <n v="15000000"/>
    <x v="5"/>
    <d v="1899-12-30T00:02:00"/>
    <x v="0"/>
    <x v="7"/>
    <x v="2"/>
    <x v="1"/>
    <x v="6"/>
  </r>
  <r>
    <x v="0"/>
    <n v="22"/>
    <x v="4"/>
    <x v="4"/>
    <s v="AD01-9361"/>
    <x v="2"/>
    <n v="12000000"/>
    <x v="2"/>
    <d v="1899-12-30T00:02:00"/>
    <x v="0"/>
    <x v="2"/>
    <x v="1"/>
    <x v="0"/>
    <x v="7"/>
  </r>
  <r>
    <x v="0"/>
    <n v="3"/>
    <x v="4"/>
    <x v="1"/>
    <s v="AD01-9362"/>
    <x v="4"/>
    <n v="25000000"/>
    <x v="0"/>
    <d v="1899-12-30T00:02:00"/>
    <x v="0"/>
    <x v="4"/>
    <x v="4"/>
    <x v="0"/>
    <x v="5"/>
  </r>
  <r>
    <x v="0"/>
    <n v="2"/>
    <x v="4"/>
    <x v="1"/>
    <s v="AD01-9362"/>
    <x v="4"/>
    <n v="25000000"/>
    <x v="1"/>
    <d v="1899-12-30T00:02:00"/>
    <x v="0"/>
    <x v="7"/>
    <x v="7"/>
    <x v="0"/>
    <x v="12"/>
  </r>
  <r>
    <x v="0"/>
    <n v="1"/>
    <x v="10"/>
    <x v="2"/>
    <s v="AD01-9362"/>
    <x v="3"/>
    <n v="20000000"/>
    <x v="3"/>
    <d v="1899-12-30T00:02:00"/>
    <x v="0"/>
    <x v="1"/>
    <x v="7"/>
    <x v="1"/>
    <x v="6"/>
  </r>
  <r>
    <x v="0"/>
    <n v="17"/>
    <x v="10"/>
    <x v="5"/>
    <s v="AD01-9364"/>
    <x v="1"/>
    <n v="15000000"/>
    <x v="5"/>
    <d v="1899-12-30T00:02:00"/>
    <x v="0"/>
    <x v="4"/>
    <x v="7"/>
    <x v="2"/>
    <x v="8"/>
  </r>
  <r>
    <x v="0"/>
    <n v="2"/>
    <x v="10"/>
    <x v="2"/>
    <s v="AD01-9364"/>
    <x v="2"/>
    <n v="12000000"/>
    <x v="2"/>
    <d v="1899-12-30T00:02:00"/>
    <x v="0"/>
    <x v="7"/>
    <x v="0"/>
    <x v="0"/>
    <x v="5"/>
  </r>
  <r>
    <x v="0"/>
    <n v="12"/>
    <x v="5"/>
    <x v="1"/>
    <s v="AD01-9361"/>
    <x v="2"/>
    <n v="12000000"/>
    <x v="1"/>
    <d v="1899-12-30T00:02:00"/>
    <x v="0"/>
    <x v="2"/>
    <x v="3"/>
    <x v="1"/>
    <x v="14"/>
  </r>
  <r>
    <x v="0"/>
    <n v="1"/>
    <x v="0"/>
    <x v="2"/>
    <s v="AD01-9362"/>
    <x v="3"/>
    <n v="20000000"/>
    <x v="1"/>
    <d v="1899-12-30T00:02:00"/>
    <x v="0"/>
    <x v="3"/>
    <x v="3"/>
    <x v="1"/>
    <x v="15"/>
  </r>
  <r>
    <x v="0"/>
    <n v="27"/>
    <x v="1"/>
    <x v="0"/>
    <s v="AD01-9361"/>
    <x v="3"/>
    <n v="11000000"/>
    <x v="1"/>
    <d v="1899-12-30T00:02:00"/>
    <x v="2"/>
    <x v="5"/>
    <x v="1"/>
    <x v="2"/>
    <x v="8"/>
  </r>
  <r>
    <x v="1"/>
    <n v="6"/>
    <x v="5"/>
    <x v="0"/>
    <s v="AD01-9364"/>
    <x v="5"/>
    <n v="0"/>
    <x v="3"/>
    <d v="1899-12-30T00:02:00"/>
    <x v="3"/>
    <x v="9"/>
    <x v="7"/>
    <x v="0"/>
    <x v="7"/>
  </r>
  <r>
    <x v="1"/>
    <n v="28"/>
    <x v="8"/>
    <x v="3"/>
    <s v="AD01-9364"/>
    <x v="5"/>
    <n v="0"/>
    <x v="1"/>
    <d v="1899-12-30T00:02:00"/>
    <x v="3"/>
    <x v="9"/>
    <x v="6"/>
    <x v="0"/>
    <x v="5"/>
  </r>
  <r>
    <x v="1"/>
    <n v="5"/>
    <x v="3"/>
    <x v="2"/>
    <s v="AD01-9362"/>
    <x v="5"/>
    <n v="0"/>
    <x v="0"/>
    <d v="1899-12-30T00:02:00"/>
    <x v="3"/>
    <x v="9"/>
    <x v="2"/>
    <x v="3"/>
    <x v="4"/>
  </r>
  <r>
    <x v="1"/>
    <n v="4"/>
    <x v="10"/>
    <x v="3"/>
    <s v="AD01-9365"/>
    <x v="5"/>
    <n v="0"/>
    <x v="3"/>
    <d v="1899-12-30T00:02:00"/>
    <x v="3"/>
    <x v="9"/>
    <x v="3"/>
    <x v="2"/>
    <x v="8"/>
  </r>
  <r>
    <x v="1"/>
    <n v="28"/>
    <x v="10"/>
    <x v="3"/>
    <s v="AD01-9363"/>
    <x v="5"/>
    <n v="0"/>
    <x v="2"/>
    <d v="1899-12-30T00:02:00"/>
    <x v="3"/>
    <x v="9"/>
    <x v="3"/>
    <x v="1"/>
    <x v="2"/>
  </r>
  <r>
    <x v="1"/>
    <n v="10"/>
    <x v="10"/>
    <x v="0"/>
    <s v="AD01-9361"/>
    <x v="5"/>
    <n v="0"/>
    <x v="1"/>
    <d v="1899-12-30T00:02:00"/>
    <x v="3"/>
    <x v="9"/>
    <x v="4"/>
    <x v="1"/>
    <x v="1"/>
  </r>
  <r>
    <x v="1"/>
    <n v="30"/>
    <x v="10"/>
    <x v="3"/>
    <s v="AD01-9361"/>
    <x v="5"/>
    <n v="0"/>
    <x v="2"/>
    <d v="1899-12-30T00:02:00"/>
    <x v="3"/>
    <x v="9"/>
    <x v="0"/>
    <x v="0"/>
    <x v="9"/>
  </r>
  <r>
    <x v="1"/>
    <n v="6"/>
    <x v="5"/>
    <x v="0"/>
    <s v="AD01-9364"/>
    <x v="5"/>
    <n v="0"/>
    <x v="3"/>
    <d v="1899-12-30T00:02:00"/>
    <x v="3"/>
    <x v="9"/>
    <x v="7"/>
    <x v="0"/>
    <x v="7"/>
  </r>
  <r>
    <x v="1"/>
    <n v="28"/>
    <x v="8"/>
    <x v="3"/>
    <s v="AD01-9364"/>
    <x v="5"/>
    <n v="0"/>
    <x v="1"/>
    <d v="1899-12-30T00:02:00"/>
    <x v="3"/>
    <x v="9"/>
    <x v="6"/>
    <x v="0"/>
    <x v="5"/>
  </r>
  <r>
    <x v="0"/>
    <n v="4"/>
    <x v="0"/>
    <x v="1"/>
    <s v="AD01-9362"/>
    <x v="4"/>
    <n v="20000000"/>
    <x v="1"/>
    <d v="1899-12-30T00:02:00"/>
    <x v="0"/>
    <x v="3"/>
    <x v="7"/>
    <x v="2"/>
    <x v="8"/>
  </r>
  <r>
    <x v="0"/>
    <n v="6"/>
    <x v="8"/>
    <x v="1"/>
    <s v="AD01-9365"/>
    <x v="2"/>
    <n v="12000000"/>
    <x v="1"/>
    <d v="1899-12-30T00:02:00"/>
    <x v="0"/>
    <x v="3"/>
    <x v="3"/>
    <x v="1"/>
    <x v="6"/>
  </r>
  <r>
    <x v="0"/>
    <n v="12"/>
    <x v="9"/>
    <x v="2"/>
    <s v="AD01-9363"/>
    <x v="2"/>
    <n v="12000000"/>
    <x v="5"/>
    <d v="1899-12-30T00:02:00"/>
    <x v="0"/>
    <x v="4"/>
    <x v="2"/>
    <x v="3"/>
    <x v="13"/>
  </r>
  <r>
    <x v="0"/>
    <n v="11"/>
    <x v="1"/>
    <x v="3"/>
    <s v="AD01-9362"/>
    <x v="2"/>
    <n v="12000000"/>
    <x v="1"/>
    <d v="1899-12-30T00:02:00"/>
    <x v="0"/>
    <x v="1"/>
    <x v="5"/>
    <x v="1"/>
    <x v="1"/>
  </r>
  <r>
    <x v="0"/>
    <n v="2"/>
    <x v="3"/>
    <x v="0"/>
    <s v="AD01-9361"/>
    <x v="1"/>
    <n v="15000000"/>
    <x v="1"/>
    <d v="1899-12-30T00:02:00"/>
    <x v="0"/>
    <x v="4"/>
    <x v="0"/>
    <x v="0"/>
    <x v="12"/>
  </r>
  <r>
    <x v="0"/>
    <n v="8"/>
    <x v="3"/>
    <x v="0"/>
    <s v="AD01-9362"/>
    <x v="1"/>
    <n v="15000000"/>
    <x v="3"/>
    <d v="1899-12-30T00:02:00"/>
    <x v="0"/>
    <x v="5"/>
    <x v="7"/>
    <x v="2"/>
    <x v="8"/>
  </r>
  <r>
    <x v="0"/>
    <n v="17"/>
    <x v="4"/>
    <x v="2"/>
    <s v="AD01-9361"/>
    <x v="3"/>
    <n v="11000000"/>
    <x v="2"/>
    <d v="1899-12-30T00:02:00"/>
    <x v="2"/>
    <x v="0"/>
    <x v="7"/>
    <x v="0"/>
    <x v="0"/>
  </r>
  <r>
    <x v="0"/>
    <n v="10"/>
    <x v="10"/>
    <x v="2"/>
    <s v="AD01-9361"/>
    <x v="3"/>
    <n v="20000000"/>
    <x v="1"/>
    <d v="1899-12-30T00:02:00"/>
    <x v="0"/>
    <x v="0"/>
    <x v="6"/>
    <x v="3"/>
    <x v="13"/>
  </r>
  <r>
    <x v="0"/>
    <n v="17"/>
    <x v="10"/>
    <x v="4"/>
    <s v="AD01-9364"/>
    <x v="0"/>
    <n v="7000000"/>
    <x v="5"/>
    <d v="1899-12-30T00:02:00"/>
    <x v="0"/>
    <x v="8"/>
    <x v="6"/>
    <x v="3"/>
    <x v="4"/>
  </r>
  <r>
    <x v="0"/>
    <n v="4"/>
    <x v="0"/>
    <x v="1"/>
    <s v="AD01-9362"/>
    <x v="4"/>
    <n v="20000000"/>
    <x v="1"/>
    <d v="1899-12-30T00:02:00"/>
    <x v="0"/>
    <x v="3"/>
    <x v="7"/>
    <x v="2"/>
    <x v="8"/>
  </r>
  <r>
    <x v="0"/>
    <n v="6"/>
    <x v="8"/>
    <x v="1"/>
    <s v="AD01-9365"/>
    <x v="2"/>
    <n v="12000000"/>
    <x v="1"/>
    <d v="1899-12-30T00:02:00"/>
    <x v="0"/>
    <x v="3"/>
    <x v="3"/>
    <x v="1"/>
    <x v="6"/>
  </r>
  <r>
    <x v="0"/>
    <n v="12"/>
    <x v="9"/>
    <x v="2"/>
    <s v="AD01-9363"/>
    <x v="2"/>
    <n v="12000000"/>
    <x v="5"/>
    <d v="1899-12-30T00:02:00"/>
    <x v="0"/>
    <x v="4"/>
    <x v="2"/>
    <x v="3"/>
    <x v="13"/>
  </r>
  <r>
    <x v="1"/>
    <n v="2"/>
    <x v="8"/>
    <x v="0"/>
    <s v="AD01-9362"/>
    <x v="5"/>
    <n v="0"/>
    <x v="1"/>
    <d v="1899-12-30T00:02:00"/>
    <x v="3"/>
    <x v="9"/>
    <x v="1"/>
    <x v="2"/>
    <x v="11"/>
  </r>
  <r>
    <x v="1"/>
    <n v="30"/>
    <x v="2"/>
    <x v="0"/>
    <s v="AD01-9361"/>
    <x v="5"/>
    <n v="0"/>
    <x v="2"/>
    <d v="1899-12-30T00:02:00"/>
    <x v="3"/>
    <x v="9"/>
    <x v="5"/>
    <x v="1"/>
    <x v="2"/>
  </r>
  <r>
    <x v="1"/>
    <n v="8"/>
    <x v="3"/>
    <x v="3"/>
    <s v="AD01-9361"/>
    <x v="5"/>
    <n v="0"/>
    <x v="1"/>
    <d v="1899-12-30T00:02:00"/>
    <x v="3"/>
    <x v="9"/>
    <x v="2"/>
    <x v="0"/>
    <x v="9"/>
  </r>
  <r>
    <x v="1"/>
    <n v="20"/>
    <x v="4"/>
    <x v="2"/>
    <s v="AD01-9364"/>
    <x v="5"/>
    <n v="0"/>
    <x v="2"/>
    <d v="1899-12-30T00:02:00"/>
    <x v="3"/>
    <x v="9"/>
    <x v="3"/>
    <x v="0"/>
    <x v="9"/>
  </r>
  <r>
    <x v="1"/>
    <n v="2"/>
    <x v="8"/>
    <x v="0"/>
    <s v="AD01-9362"/>
    <x v="5"/>
    <n v="0"/>
    <x v="1"/>
    <d v="1899-12-30T00:02:00"/>
    <x v="3"/>
    <x v="9"/>
    <x v="1"/>
    <x v="2"/>
    <x v="11"/>
  </r>
  <r>
    <x v="0"/>
    <n v="10"/>
    <x v="5"/>
    <x v="2"/>
    <s v="AD01-9362"/>
    <x v="2"/>
    <n v="12000000"/>
    <x v="1"/>
    <d v="1899-12-30T00:02:00"/>
    <x v="0"/>
    <x v="0"/>
    <x v="0"/>
    <x v="2"/>
    <x v="3"/>
  </r>
  <r>
    <x v="0"/>
    <n v="1"/>
    <x v="5"/>
    <x v="2"/>
    <s v="AD01-9362"/>
    <x v="1"/>
    <n v="11000000"/>
    <x v="2"/>
    <d v="1899-12-30T00:02:00"/>
    <x v="0"/>
    <x v="8"/>
    <x v="0"/>
    <x v="0"/>
    <x v="10"/>
  </r>
  <r>
    <x v="0"/>
    <n v="11"/>
    <x v="6"/>
    <x v="0"/>
    <s v="AD01-9364"/>
    <x v="2"/>
    <n v="10000000"/>
    <x v="2"/>
    <d v="1899-12-30T00:02:00"/>
    <x v="0"/>
    <x v="7"/>
    <x v="6"/>
    <x v="3"/>
    <x v="4"/>
  </r>
  <r>
    <x v="0"/>
    <n v="3"/>
    <x v="8"/>
    <x v="4"/>
    <s v="AD01-9362"/>
    <x v="2"/>
    <n v="38000000"/>
    <x v="1"/>
    <d v="1899-12-30T00:02:00"/>
    <x v="1"/>
    <x v="0"/>
    <x v="2"/>
    <x v="2"/>
    <x v="11"/>
  </r>
  <r>
    <x v="0"/>
    <n v="20"/>
    <x v="11"/>
    <x v="1"/>
    <s v="AD01-9362"/>
    <x v="0"/>
    <n v="19000000"/>
    <x v="5"/>
    <d v="1899-12-30T00:02:00"/>
    <x v="1"/>
    <x v="2"/>
    <x v="5"/>
    <x v="3"/>
    <x v="13"/>
  </r>
  <r>
    <x v="0"/>
    <n v="11"/>
    <x v="1"/>
    <x v="0"/>
    <s v="AD01-9362"/>
    <x v="1"/>
    <n v="15000000"/>
    <x v="3"/>
    <d v="1899-12-30T00:02:00"/>
    <x v="0"/>
    <x v="2"/>
    <x v="7"/>
    <x v="3"/>
    <x v="13"/>
  </r>
  <r>
    <x v="0"/>
    <n v="28"/>
    <x v="2"/>
    <x v="2"/>
    <s v="AD01-9361"/>
    <x v="0"/>
    <n v="19000000"/>
    <x v="3"/>
    <d v="1899-12-30T00:02:00"/>
    <x v="4"/>
    <x v="3"/>
    <x v="5"/>
    <x v="3"/>
    <x v="4"/>
  </r>
  <r>
    <x v="0"/>
    <n v="30"/>
    <x v="2"/>
    <x v="2"/>
    <s v="AD01-9362"/>
    <x v="2"/>
    <n v="38000000"/>
    <x v="1"/>
    <d v="1899-12-30T00:02:00"/>
    <x v="1"/>
    <x v="4"/>
    <x v="2"/>
    <x v="2"/>
    <x v="8"/>
  </r>
  <r>
    <x v="0"/>
    <n v="11"/>
    <x v="2"/>
    <x v="2"/>
    <s v="AD01-9362"/>
    <x v="4"/>
    <n v="25000000"/>
    <x v="2"/>
    <d v="1899-12-30T00:02:00"/>
    <x v="0"/>
    <x v="2"/>
    <x v="2"/>
    <x v="1"/>
    <x v="15"/>
  </r>
  <r>
    <x v="0"/>
    <n v="12"/>
    <x v="2"/>
    <x v="2"/>
    <s v="AD01-9362"/>
    <x v="4"/>
    <n v="25000000"/>
    <x v="5"/>
    <d v="1899-12-30T00:02:00"/>
    <x v="0"/>
    <x v="7"/>
    <x v="2"/>
    <x v="0"/>
    <x v="10"/>
  </r>
  <r>
    <x v="0"/>
    <n v="17"/>
    <x v="2"/>
    <x v="1"/>
    <s v="AD01-9362"/>
    <x v="2"/>
    <n v="12000000"/>
    <x v="3"/>
    <d v="1899-12-30T00:02:00"/>
    <x v="0"/>
    <x v="4"/>
    <x v="6"/>
    <x v="2"/>
    <x v="8"/>
  </r>
  <r>
    <x v="0"/>
    <n v="29"/>
    <x v="2"/>
    <x v="2"/>
    <s v="AD01-9361"/>
    <x v="3"/>
    <n v="15000000"/>
    <x v="0"/>
    <d v="1899-12-30T00:02:00"/>
    <x v="0"/>
    <x v="1"/>
    <x v="7"/>
    <x v="0"/>
    <x v="7"/>
  </r>
  <r>
    <x v="0"/>
    <n v="8"/>
    <x v="3"/>
    <x v="1"/>
    <s v="AD01-9361"/>
    <x v="0"/>
    <n v="7000000"/>
    <x v="1"/>
    <d v="1899-12-30T00:02:00"/>
    <x v="0"/>
    <x v="7"/>
    <x v="6"/>
    <x v="0"/>
    <x v="5"/>
  </r>
  <r>
    <x v="0"/>
    <n v="27"/>
    <x v="3"/>
    <x v="3"/>
    <s v="AD01-9361"/>
    <x v="0"/>
    <n v="7000000"/>
    <x v="1"/>
    <d v="1899-12-30T00:02:00"/>
    <x v="0"/>
    <x v="0"/>
    <x v="1"/>
    <x v="2"/>
    <x v="8"/>
  </r>
  <r>
    <x v="0"/>
    <n v="2"/>
    <x v="4"/>
    <x v="3"/>
    <s v="AD01-9361"/>
    <x v="3"/>
    <n v="20000000"/>
    <x v="1"/>
    <d v="1899-12-30T00:02:00"/>
    <x v="2"/>
    <x v="1"/>
    <x v="4"/>
    <x v="1"/>
    <x v="6"/>
  </r>
  <r>
    <x v="0"/>
    <n v="1"/>
    <x v="4"/>
    <x v="1"/>
    <s v="AD01-9363"/>
    <x v="3"/>
    <n v="20000000"/>
    <x v="1"/>
    <d v="1899-12-30T00:02:00"/>
    <x v="0"/>
    <x v="5"/>
    <x v="7"/>
    <x v="0"/>
    <x v="5"/>
  </r>
  <r>
    <x v="0"/>
    <n v="31"/>
    <x v="10"/>
    <x v="4"/>
    <s v="AD01-9362"/>
    <x v="1"/>
    <n v="12000000"/>
    <x v="1"/>
    <d v="1899-12-30T00:02:00"/>
    <x v="0"/>
    <x v="0"/>
    <x v="3"/>
    <x v="0"/>
    <x v="7"/>
  </r>
  <r>
    <x v="0"/>
    <n v="30"/>
    <x v="10"/>
    <x v="1"/>
    <s v="AD01-9361"/>
    <x v="2"/>
    <n v="12000000"/>
    <x v="1"/>
    <d v="1899-12-30T00:02:00"/>
    <x v="0"/>
    <x v="0"/>
    <x v="7"/>
    <x v="0"/>
    <x v="10"/>
  </r>
  <r>
    <x v="0"/>
    <n v="10"/>
    <x v="5"/>
    <x v="2"/>
    <s v="AD01-9362"/>
    <x v="2"/>
    <n v="12000000"/>
    <x v="1"/>
    <d v="1899-12-30T00:02:00"/>
    <x v="0"/>
    <x v="0"/>
    <x v="0"/>
    <x v="2"/>
    <x v="3"/>
  </r>
  <r>
    <x v="0"/>
    <n v="1"/>
    <x v="5"/>
    <x v="2"/>
    <s v="AD01-9362"/>
    <x v="1"/>
    <n v="11000000"/>
    <x v="2"/>
    <d v="1899-12-30T00:02:00"/>
    <x v="0"/>
    <x v="8"/>
    <x v="0"/>
    <x v="0"/>
    <x v="10"/>
  </r>
  <r>
    <x v="0"/>
    <n v="11"/>
    <x v="6"/>
    <x v="0"/>
    <s v="AD01-9364"/>
    <x v="2"/>
    <n v="10000000"/>
    <x v="2"/>
    <d v="1899-12-30T00:02:00"/>
    <x v="0"/>
    <x v="7"/>
    <x v="6"/>
    <x v="3"/>
    <x v="4"/>
  </r>
  <r>
    <x v="0"/>
    <n v="3"/>
    <x v="8"/>
    <x v="4"/>
    <s v="AD01-9362"/>
    <x v="2"/>
    <n v="38000000"/>
    <x v="1"/>
    <d v="1899-12-30T00:02:00"/>
    <x v="1"/>
    <x v="0"/>
    <x v="2"/>
    <x v="2"/>
    <x v="11"/>
  </r>
  <r>
    <x v="0"/>
    <n v="20"/>
    <x v="11"/>
    <x v="1"/>
    <s v="AD01-9362"/>
    <x v="0"/>
    <n v="19000000"/>
    <x v="5"/>
    <d v="1899-12-30T00:02:00"/>
    <x v="1"/>
    <x v="2"/>
    <x v="5"/>
    <x v="3"/>
    <x v="13"/>
  </r>
  <r>
    <x v="0"/>
    <n v="11"/>
    <x v="1"/>
    <x v="0"/>
    <s v="AD01-9362"/>
    <x v="1"/>
    <n v="15000000"/>
    <x v="3"/>
    <d v="1899-12-30T00:02:00"/>
    <x v="0"/>
    <x v="2"/>
    <x v="7"/>
    <x v="3"/>
    <x v="13"/>
  </r>
  <r>
    <x v="1"/>
    <n v="5"/>
    <x v="0"/>
    <x v="2"/>
    <s v="AD01-9364"/>
    <x v="5"/>
    <n v="0"/>
    <x v="2"/>
    <d v="1899-12-30T00:02:00"/>
    <x v="3"/>
    <x v="9"/>
    <x v="6"/>
    <x v="1"/>
    <x v="6"/>
  </r>
  <r>
    <x v="1"/>
    <n v="22"/>
    <x v="3"/>
    <x v="2"/>
    <s v="AD01-9364"/>
    <x v="5"/>
    <n v="0"/>
    <x v="1"/>
    <d v="1899-12-30T00:02:00"/>
    <x v="3"/>
    <x v="9"/>
    <x v="5"/>
    <x v="1"/>
    <x v="2"/>
  </r>
  <r>
    <x v="1"/>
    <n v="26"/>
    <x v="3"/>
    <x v="1"/>
    <s v="AD01-9362"/>
    <x v="5"/>
    <n v="0"/>
    <x v="1"/>
    <d v="1899-12-30T00:02:00"/>
    <x v="3"/>
    <x v="9"/>
    <x v="4"/>
    <x v="0"/>
    <x v="5"/>
  </r>
  <r>
    <x v="1"/>
    <n v="8"/>
    <x v="3"/>
    <x v="2"/>
    <s v="AD01-9361"/>
    <x v="5"/>
    <n v="0"/>
    <x v="5"/>
    <d v="1899-12-30T00:02:00"/>
    <x v="3"/>
    <x v="9"/>
    <x v="6"/>
    <x v="0"/>
    <x v="10"/>
  </r>
  <r>
    <x v="1"/>
    <n v="17"/>
    <x v="4"/>
    <x v="0"/>
    <s v="AD01-9362"/>
    <x v="5"/>
    <n v="0"/>
    <x v="3"/>
    <d v="1899-12-30T00:02:00"/>
    <x v="3"/>
    <x v="9"/>
    <x v="6"/>
    <x v="3"/>
    <x v="13"/>
  </r>
  <r>
    <x v="1"/>
    <n v="11"/>
    <x v="10"/>
    <x v="1"/>
    <s v="AD01-9361"/>
    <x v="5"/>
    <n v="0"/>
    <x v="2"/>
    <d v="1899-12-30T00:02:00"/>
    <x v="3"/>
    <x v="9"/>
    <x v="7"/>
    <x v="1"/>
    <x v="6"/>
  </r>
  <r>
    <x v="1"/>
    <n v="22"/>
    <x v="10"/>
    <x v="0"/>
    <s v="AD01-9363"/>
    <x v="5"/>
    <n v="0"/>
    <x v="2"/>
    <d v="1899-12-30T00:02:00"/>
    <x v="3"/>
    <x v="9"/>
    <x v="3"/>
    <x v="1"/>
    <x v="15"/>
  </r>
  <r>
    <x v="1"/>
    <n v="1"/>
    <x v="10"/>
    <x v="1"/>
    <s v="AD01-9361"/>
    <x v="5"/>
    <n v="0"/>
    <x v="0"/>
    <d v="1899-12-30T00:02:00"/>
    <x v="3"/>
    <x v="9"/>
    <x v="0"/>
    <x v="0"/>
    <x v="7"/>
  </r>
  <r>
    <x v="1"/>
    <n v="5"/>
    <x v="0"/>
    <x v="2"/>
    <s v="AD01-9364"/>
    <x v="5"/>
    <n v="0"/>
    <x v="2"/>
    <d v="1899-12-30T00:02:00"/>
    <x v="3"/>
    <x v="9"/>
    <x v="6"/>
    <x v="1"/>
    <x v="6"/>
  </r>
  <r>
    <x v="0"/>
    <n v="11"/>
    <x v="6"/>
    <x v="0"/>
    <s v="AD01-9364"/>
    <x v="2"/>
    <n v="12000000"/>
    <x v="0"/>
    <d v="1899-12-30T00:02:10"/>
    <x v="0"/>
    <x v="7"/>
    <x v="6"/>
    <x v="0"/>
    <x v="10"/>
  </r>
  <r>
    <x v="0"/>
    <n v="28"/>
    <x v="11"/>
    <x v="4"/>
    <s v="AD01-9362"/>
    <x v="2"/>
    <n v="12000000"/>
    <x v="1"/>
    <d v="1899-12-30T00:02:10"/>
    <x v="0"/>
    <x v="0"/>
    <x v="6"/>
    <x v="2"/>
    <x v="8"/>
  </r>
  <r>
    <x v="0"/>
    <n v="12"/>
    <x v="1"/>
    <x v="1"/>
    <s v="AD01-9361"/>
    <x v="2"/>
    <n v="38000000"/>
    <x v="3"/>
    <d v="1899-12-30T00:02:10"/>
    <x v="1"/>
    <x v="3"/>
    <x v="3"/>
    <x v="1"/>
    <x v="6"/>
  </r>
  <r>
    <x v="0"/>
    <n v="30"/>
    <x v="2"/>
    <x v="5"/>
    <s v="AD01-9362"/>
    <x v="2"/>
    <n v="12000000"/>
    <x v="5"/>
    <d v="1899-12-30T00:02:10"/>
    <x v="0"/>
    <x v="4"/>
    <x v="2"/>
    <x v="1"/>
    <x v="6"/>
  </r>
  <r>
    <x v="0"/>
    <n v="14"/>
    <x v="2"/>
    <x v="5"/>
    <s v="AD01-9362"/>
    <x v="0"/>
    <n v="7000000"/>
    <x v="1"/>
    <d v="1899-12-30T00:02:10"/>
    <x v="0"/>
    <x v="5"/>
    <x v="1"/>
    <x v="1"/>
    <x v="2"/>
  </r>
  <r>
    <x v="0"/>
    <n v="26"/>
    <x v="2"/>
    <x v="4"/>
    <s v="AD01-9361"/>
    <x v="3"/>
    <n v="20000000"/>
    <x v="2"/>
    <d v="1899-12-30T00:02:10"/>
    <x v="0"/>
    <x v="7"/>
    <x v="7"/>
    <x v="0"/>
    <x v="10"/>
  </r>
  <r>
    <x v="0"/>
    <n v="5"/>
    <x v="3"/>
    <x v="1"/>
    <s v="AD01-9362"/>
    <x v="0"/>
    <n v="19000000"/>
    <x v="1"/>
    <d v="1899-12-30T00:02:10"/>
    <x v="1"/>
    <x v="4"/>
    <x v="5"/>
    <x v="0"/>
    <x v="10"/>
  </r>
  <r>
    <x v="0"/>
    <n v="29"/>
    <x v="3"/>
    <x v="1"/>
    <s v="AD01-9361"/>
    <x v="1"/>
    <n v="15000000"/>
    <x v="0"/>
    <d v="1899-12-30T00:02:10"/>
    <x v="0"/>
    <x v="8"/>
    <x v="4"/>
    <x v="3"/>
    <x v="13"/>
  </r>
  <r>
    <x v="0"/>
    <n v="2"/>
    <x v="4"/>
    <x v="0"/>
    <s v="AD01-9362"/>
    <x v="3"/>
    <n v="20000000"/>
    <x v="3"/>
    <d v="1899-12-30T00:02:10"/>
    <x v="2"/>
    <x v="5"/>
    <x v="4"/>
    <x v="1"/>
    <x v="6"/>
  </r>
  <r>
    <x v="0"/>
    <n v="25"/>
    <x v="4"/>
    <x v="0"/>
    <s v="AD01-9364"/>
    <x v="4"/>
    <n v="25000000"/>
    <x v="3"/>
    <d v="1899-12-30T00:02:10"/>
    <x v="0"/>
    <x v="0"/>
    <x v="6"/>
    <x v="0"/>
    <x v="7"/>
  </r>
  <r>
    <x v="0"/>
    <n v="17"/>
    <x v="4"/>
    <x v="2"/>
    <s v="AD01-9364"/>
    <x v="4"/>
    <n v="21000000"/>
    <x v="1"/>
    <d v="1899-12-30T00:02:10"/>
    <x v="0"/>
    <x v="8"/>
    <x v="7"/>
    <x v="3"/>
    <x v="4"/>
  </r>
  <r>
    <x v="0"/>
    <n v="11"/>
    <x v="6"/>
    <x v="0"/>
    <s v="AD01-9364"/>
    <x v="2"/>
    <n v="12000000"/>
    <x v="0"/>
    <d v="1899-12-30T00:02:10"/>
    <x v="0"/>
    <x v="7"/>
    <x v="6"/>
    <x v="0"/>
    <x v="10"/>
  </r>
  <r>
    <x v="0"/>
    <n v="28"/>
    <x v="11"/>
    <x v="4"/>
    <s v="AD01-9362"/>
    <x v="2"/>
    <n v="12000000"/>
    <x v="1"/>
    <d v="1899-12-30T00:02:10"/>
    <x v="0"/>
    <x v="0"/>
    <x v="6"/>
    <x v="2"/>
    <x v="8"/>
  </r>
  <r>
    <x v="0"/>
    <n v="12"/>
    <x v="1"/>
    <x v="1"/>
    <s v="AD01-9361"/>
    <x v="2"/>
    <n v="38000000"/>
    <x v="3"/>
    <d v="1899-12-30T00:02:10"/>
    <x v="1"/>
    <x v="3"/>
    <x v="3"/>
    <x v="1"/>
    <x v="6"/>
  </r>
  <r>
    <x v="1"/>
    <n v="30"/>
    <x v="4"/>
    <x v="0"/>
    <s v="AD01-9363"/>
    <x v="5"/>
    <n v="0"/>
    <x v="2"/>
    <d v="1899-12-30T00:02:10"/>
    <x v="3"/>
    <x v="9"/>
    <x v="3"/>
    <x v="3"/>
    <x v="4"/>
  </r>
  <r>
    <x v="1"/>
    <n v="11"/>
    <x v="4"/>
    <x v="3"/>
    <s v="AD01-9361"/>
    <x v="5"/>
    <n v="0"/>
    <x v="0"/>
    <d v="1899-12-30T00:02:10"/>
    <x v="3"/>
    <x v="9"/>
    <x v="0"/>
    <x v="1"/>
    <x v="6"/>
  </r>
  <r>
    <x v="0"/>
    <n v="11"/>
    <x v="5"/>
    <x v="4"/>
    <s v="AD01-9364"/>
    <x v="4"/>
    <n v="25000000"/>
    <x v="0"/>
    <d v="1899-12-30T00:02:12"/>
    <x v="0"/>
    <x v="5"/>
    <x v="0"/>
    <x v="3"/>
    <x v="4"/>
  </r>
  <r>
    <x v="0"/>
    <n v="15"/>
    <x v="5"/>
    <x v="2"/>
    <s v="AD01-9362"/>
    <x v="2"/>
    <n v="12000000"/>
    <x v="1"/>
    <d v="1899-12-30T00:02:12"/>
    <x v="0"/>
    <x v="2"/>
    <x v="5"/>
    <x v="1"/>
    <x v="2"/>
  </r>
  <r>
    <x v="0"/>
    <n v="14"/>
    <x v="6"/>
    <x v="1"/>
    <s v="AD01-9361"/>
    <x v="2"/>
    <n v="12000000"/>
    <x v="1"/>
    <d v="1899-12-30T00:02:12"/>
    <x v="0"/>
    <x v="5"/>
    <x v="2"/>
    <x v="2"/>
    <x v="11"/>
  </r>
  <r>
    <x v="0"/>
    <n v="11"/>
    <x v="6"/>
    <x v="0"/>
    <s v="AD01-9362"/>
    <x v="0"/>
    <n v="7000000"/>
    <x v="1"/>
    <d v="1899-12-30T00:02:12"/>
    <x v="0"/>
    <x v="4"/>
    <x v="3"/>
    <x v="1"/>
    <x v="2"/>
  </r>
  <r>
    <x v="0"/>
    <n v="1"/>
    <x v="8"/>
    <x v="1"/>
    <s v="AD01-9364"/>
    <x v="3"/>
    <n v="20000000"/>
    <x v="2"/>
    <d v="1899-12-30T00:02:12"/>
    <x v="2"/>
    <x v="2"/>
    <x v="1"/>
    <x v="0"/>
    <x v="7"/>
  </r>
  <r>
    <x v="0"/>
    <n v="7"/>
    <x v="8"/>
    <x v="1"/>
    <s v="AD01-9362"/>
    <x v="1"/>
    <n v="15000000"/>
    <x v="1"/>
    <d v="1899-12-30T00:02:12"/>
    <x v="0"/>
    <x v="5"/>
    <x v="5"/>
    <x v="0"/>
    <x v="5"/>
  </r>
  <r>
    <x v="0"/>
    <n v="1"/>
    <x v="8"/>
    <x v="2"/>
    <s v="AD01-9361"/>
    <x v="1"/>
    <n v="15000000"/>
    <x v="2"/>
    <d v="1899-12-30T00:02:12"/>
    <x v="0"/>
    <x v="0"/>
    <x v="7"/>
    <x v="1"/>
    <x v="6"/>
  </r>
  <r>
    <x v="0"/>
    <n v="6"/>
    <x v="11"/>
    <x v="4"/>
    <s v="AD01-9362"/>
    <x v="2"/>
    <n v="38000000"/>
    <x v="1"/>
    <d v="1899-12-30T00:02:12"/>
    <x v="1"/>
    <x v="2"/>
    <x v="0"/>
    <x v="0"/>
    <x v="9"/>
  </r>
  <r>
    <x v="0"/>
    <n v="31"/>
    <x v="1"/>
    <x v="1"/>
    <s v="AD01-9361"/>
    <x v="0"/>
    <n v="19000000"/>
    <x v="2"/>
    <d v="1899-12-30T00:02:12"/>
    <x v="1"/>
    <x v="0"/>
    <x v="2"/>
    <x v="1"/>
    <x v="6"/>
  </r>
  <r>
    <x v="0"/>
    <n v="12"/>
    <x v="1"/>
    <x v="1"/>
    <s v="AD01-9362"/>
    <x v="2"/>
    <n v="10000000"/>
    <x v="3"/>
    <d v="1899-12-30T00:02:12"/>
    <x v="0"/>
    <x v="1"/>
    <x v="4"/>
    <x v="3"/>
    <x v="4"/>
  </r>
  <r>
    <x v="0"/>
    <n v="28"/>
    <x v="2"/>
    <x v="5"/>
    <s v="AD01-9365"/>
    <x v="4"/>
    <n v="21000000"/>
    <x v="0"/>
    <d v="1899-12-30T00:02:12"/>
    <x v="0"/>
    <x v="7"/>
    <x v="4"/>
    <x v="1"/>
    <x v="15"/>
  </r>
  <r>
    <x v="0"/>
    <n v="2"/>
    <x v="2"/>
    <x v="0"/>
    <s v="AD01-9363"/>
    <x v="2"/>
    <n v="10000000"/>
    <x v="2"/>
    <d v="1899-12-30T00:02:12"/>
    <x v="0"/>
    <x v="5"/>
    <x v="2"/>
    <x v="1"/>
    <x v="2"/>
  </r>
  <r>
    <x v="0"/>
    <n v="21"/>
    <x v="2"/>
    <x v="2"/>
    <s v="AD01-9361"/>
    <x v="2"/>
    <n v="12000000"/>
    <x v="0"/>
    <d v="1899-12-30T00:02:12"/>
    <x v="0"/>
    <x v="0"/>
    <x v="2"/>
    <x v="2"/>
    <x v="8"/>
  </r>
  <r>
    <x v="0"/>
    <n v="30"/>
    <x v="2"/>
    <x v="1"/>
    <s v="AD01-9364"/>
    <x v="3"/>
    <n v="15000000"/>
    <x v="1"/>
    <d v="1899-12-30T00:02:12"/>
    <x v="0"/>
    <x v="4"/>
    <x v="1"/>
    <x v="1"/>
    <x v="15"/>
  </r>
  <r>
    <x v="0"/>
    <n v="24"/>
    <x v="2"/>
    <x v="5"/>
    <s v="AD01-9362"/>
    <x v="4"/>
    <n v="25000000"/>
    <x v="2"/>
    <d v="1899-12-30T00:02:12"/>
    <x v="0"/>
    <x v="0"/>
    <x v="3"/>
    <x v="3"/>
    <x v="4"/>
  </r>
  <r>
    <x v="0"/>
    <n v="24"/>
    <x v="2"/>
    <x v="3"/>
    <s v="AD01-9361"/>
    <x v="1"/>
    <n v="15000000"/>
    <x v="2"/>
    <d v="1899-12-30T00:02:12"/>
    <x v="0"/>
    <x v="6"/>
    <x v="4"/>
    <x v="1"/>
    <x v="1"/>
  </r>
  <r>
    <x v="0"/>
    <n v="30"/>
    <x v="2"/>
    <x v="4"/>
    <s v="AD01-9364"/>
    <x v="2"/>
    <n v="12000000"/>
    <x v="2"/>
    <d v="1899-12-30T00:02:12"/>
    <x v="0"/>
    <x v="5"/>
    <x v="0"/>
    <x v="2"/>
    <x v="11"/>
  </r>
  <r>
    <x v="0"/>
    <n v="22"/>
    <x v="2"/>
    <x v="4"/>
    <s v="AD01-9364"/>
    <x v="1"/>
    <n v="12000000"/>
    <x v="2"/>
    <d v="1899-12-30T00:02:12"/>
    <x v="0"/>
    <x v="0"/>
    <x v="5"/>
    <x v="2"/>
    <x v="8"/>
  </r>
  <r>
    <x v="0"/>
    <n v="26"/>
    <x v="2"/>
    <x v="2"/>
    <s v="AD01-9365"/>
    <x v="4"/>
    <n v="25000000"/>
    <x v="0"/>
    <d v="1899-12-30T00:02:12"/>
    <x v="0"/>
    <x v="7"/>
    <x v="6"/>
    <x v="1"/>
    <x v="6"/>
  </r>
  <r>
    <x v="0"/>
    <n v="29"/>
    <x v="3"/>
    <x v="2"/>
    <s v="AD01-9362"/>
    <x v="0"/>
    <n v="19000000"/>
    <x v="3"/>
    <d v="1899-12-30T00:02:12"/>
    <x v="1"/>
    <x v="3"/>
    <x v="6"/>
    <x v="0"/>
    <x v="7"/>
  </r>
  <r>
    <x v="0"/>
    <n v="20"/>
    <x v="3"/>
    <x v="1"/>
    <s v="AD01-9362"/>
    <x v="2"/>
    <n v="38000000"/>
    <x v="5"/>
    <d v="1899-12-30T00:02:12"/>
    <x v="1"/>
    <x v="0"/>
    <x v="7"/>
    <x v="0"/>
    <x v="5"/>
  </r>
  <r>
    <x v="0"/>
    <n v="4"/>
    <x v="3"/>
    <x v="2"/>
    <s v="AD01-9364"/>
    <x v="4"/>
    <n v="20000000"/>
    <x v="2"/>
    <d v="1899-12-30T00:02:12"/>
    <x v="0"/>
    <x v="1"/>
    <x v="2"/>
    <x v="0"/>
    <x v="10"/>
  </r>
  <r>
    <x v="0"/>
    <n v="20"/>
    <x v="3"/>
    <x v="2"/>
    <s v="AD01-9361"/>
    <x v="2"/>
    <n v="12000000"/>
    <x v="2"/>
    <d v="1899-12-30T00:02:12"/>
    <x v="0"/>
    <x v="0"/>
    <x v="2"/>
    <x v="3"/>
    <x v="13"/>
  </r>
  <r>
    <x v="0"/>
    <n v="22"/>
    <x v="3"/>
    <x v="4"/>
    <s v="AD01-9362"/>
    <x v="0"/>
    <n v="7000000"/>
    <x v="1"/>
    <d v="1899-12-30T00:02:12"/>
    <x v="0"/>
    <x v="4"/>
    <x v="3"/>
    <x v="0"/>
    <x v="5"/>
  </r>
  <r>
    <x v="0"/>
    <n v="30"/>
    <x v="3"/>
    <x v="3"/>
    <s v="AD01-9361"/>
    <x v="1"/>
    <n v="15000000"/>
    <x v="2"/>
    <d v="1899-12-30T00:02:12"/>
    <x v="0"/>
    <x v="7"/>
    <x v="6"/>
    <x v="1"/>
    <x v="1"/>
  </r>
  <r>
    <x v="0"/>
    <n v="3"/>
    <x v="3"/>
    <x v="0"/>
    <s v="AD01-9364"/>
    <x v="1"/>
    <n v="15000000"/>
    <x v="2"/>
    <d v="1899-12-30T00:02:12"/>
    <x v="0"/>
    <x v="0"/>
    <x v="1"/>
    <x v="0"/>
    <x v="9"/>
  </r>
  <r>
    <x v="0"/>
    <n v="8"/>
    <x v="3"/>
    <x v="0"/>
    <s v="AD01-9363"/>
    <x v="3"/>
    <n v="20000000"/>
    <x v="0"/>
    <d v="1899-12-30T00:02:12"/>
    <x v="0"/>
    <x v="2"/>
    <x v="6"/>
    <x v="2"/>
    <x v="8"/>
  </r>
  <r>
    <x v="0"/>
    <n v="23"/>
    <x v="3"/>
    <x v="0"/>
    <s v="AD01-9362"/>
    <x v="1"/>
    <n v="15000000"/>
    <x v="1"/>
    <d v="1899-12-30T00:02:12"/>
    <x v="0"/>
    <x v="2"/>
    <x v="7"/>
    <x v="3"/>
    <x v="13"/>
  </r>
  <r>
    <x v="0"/>
    <n v="22"/>
    <x v="4"/>
    <x v="2"/>
    <s v="AD01-9362"/>
    <x v="2"/>
    <n v="38000000"/>
    <x v="0"/>
    <d v="1899-12-30T00:02:12"/>
    <x v="1"/>
    <x v="8"/>
    <x v="1"/>
    <x v="0"/>
    <x v="9"/>
  </r>
  <r>
    <x v="0"/>
    <n v="3"/>
    <x v="4"/>
    <x v="2"/>
    <s v="AD01-9361"/>
    <x v="0"/>
    <n v="19000000"/>
    <x v="0"/>
    <d v="1899-12-30T00:02:12"/>
    <x v="1"/>
    <x v="2"/>
    <x v="6"/>
    <x v="1"/>
    <x v="2"/>
  </r>
  <r>
    <x v="0"/>
    <n v="6"/>
    <x v="4"/>
    <x v="2"/>
    <s v="AD01-9361"/>
    <x v="1"/>
    <n v="11000000"/>
    <x v="5"/>
    <d v="1899-12-30T00:02:12"/>
    <x v="0"/>
    <x v="6"/>
    <x v="2"/>
    <x v="3"/>
    <x v="13"/>
  </r>
  <r>
    <x v="0"/>
    <n v="22"/>
    <x v="4"/>
    <x v="2"/>
    <s v="AD01-9362"/>
    <x v="4"/>
    <n v="25000000"/>
    <x v="2"/>
    <d v="1899-12-30T00:02:12"/>
    <x v="0"/>
    <x v="4"/>
    <x v="5"/>
    <x v="0"/>
    <x v="5"/>
  </r>
  <r>
    <x v="0"/>
    <n v="22"/>
    <x v="4"/>
    <x v="4"/>
    <s v="AD01-9364"/>
    <x v="2"/>
    <n v="12000000"/>
    <x v="1"/>
    <d v="1899-12-30T00:02:12"/>
    <x v="0"/>
    <x v="8"/>
    <x v="3"/>
    <x v="0"/>
    <x v="9"/>
  </r>
  <r>
    <x v="0"/>
    <n v="11"/>
    <x v="4"/>
    <x v="1"/>
    <s v="AD01-9362"/>
    <x v="1"/>
    <n v="15000000"/>
    <x v="1"/>
    <d v="1899-12-30T00:02:12"/>
    <x v="0"/>
    <x v="6"/>
    <x v="6"/>
    <x v="0"/>
    <x v="5"/>
  </r>
  <r>
    <x v="0"/>
    <n v="17"/>
    <x v="4"/>
    <x v="0"/>
    <s v="AD01-9361"/>
    <x v="1"/>
    <n v="15000000"/>
    <x v="5"/>
    <d v="1899-12-30T00:02:12"/>
    <x v="0"/>
    <x v="4"/>
    <x v="6"/>
    <x v="1"/>
    <x v="1"/>
  </r>
  <r>
    <x v="0"/>
    <n v="1"/>
    <x v="4"/>
    <x v="1"/>
    <s v="AD01-9362"/>
    <x v="3"/>
    <n v="20000000"/>
    <x v="1"/>
    <d v="1899-12-30T00:02:12"/>
    <x v="0"/>
    <x v="2"/>
    <x v="7"/>
    <x v="1"/>
    <x v="6"/>
  </r>
  <r>
    <x v="0"/>
    <n v="11"/>
    <x v="10"/>
    <x v="4"/>
    <s v="AD01-9361"/>
    <x v="3"/>
    <n v="20000000"/>
    <x v="0"/>
    <d v="1899-12-30T00:02:12"/>
    <x v="2"/>
    <x v="8"/>
    <x v="3"/>
    <x v="2"/>
    <x v="11"/>
  </r>
  <r>
    <x v="0"/>
    <n v="25"/>
    <x v="10"/>
    <x v="4"/>
    <s v="AD01-9362"/>
    <x v="2"/>
    <n v="12000000"/>
    <x v="2"/>
    <d v="1899-12-30T00:02:12"/>
    <x v="0"/>
    <x v="2"/>
    <x v="3"/>
    <x v="2"/>
    <x v="11"/>
  </r>
  <r>
    <x v="0"/>
    <n v="24"/>
    <x v="10"/>
    <x v="0"/>
    <s v="AD01-9364"/>
    <x v="1"/>
    <n v="15000000"/>
    <x v="0"/>
    <d v="1899-12-30T00:02:12"/>
    <x v="0"/>
    <x v="0"/>
    <x v="5"/>
    <x v="3"/>
    <x v="13"/>
  </r>
  <r>
    <x v="0"/>
    <n v="31"/>
    <x v="10"/>
    <x v="0"/>
    <s v="AD01-9361"/>
    <x v="2"/>
    <n v="12000000"/>
    <x v="2"/>
    <d v="1899-12-30T00:02:12"/>
    <x v="0"/>
    <x v="1"/>
    <x v="7"/>
    <x v="1"/>
    <x v="1"/>
  </r>
  <r>
    <x v="0"/>
    <n v="11"/>
    <x v="5"/>
    <x v="4"/>
    <s v="AD01-9364"/>
    <x v="4"/>
    <n v="25000000"/>
    <x v="0"/>
    <d v="1899-12-30T00:02:12"/>
    <x v="0"/>
    <x v="5"/>
    <x v="0"/>
    <x v="3"/>
    <x v="4"/>
  </r>
  <r>
    <x v="0"/>
    <n v="15"/>
    <x v="5"/>
    <x v="2"/>
    <s v="AD01-9362"/>
    <x v="2"/>
    <n v="12000000"/>
    <x v="1"/>
    <d v="1899-12-30T00:02:12"/>
    <x v="0"/>
    <x v="2"/>
    <x v="5"/>
    <x v="1"/>
    <x v="2"/>
  </r>
  <r>
    <x v="0"/>
    <n v="14"/>
    <x v="6"/>
    <x v="1"/>
    <s v="AD01-9361"/>
    <x v="2"/>
    <n v="12000000"/>
    <x v="1"/>
    <d v="1899-12-30T00:02:12"/>
    <x v="0"/>
    <x v="5"/>
    <x v="2"/>
    <x v="2"/>
    <x v="11"/>
  </r>
  <r>
    <x v="0"/>
    <n v="11"/>
    <x v="6"/>
    <x v="0"/>
    <s v="AD01-9362"/>
    <x v="0"/>
    <n v="7000000"/>
    <x v="1"/>
    <d v="1899-12-30T00:02:12"/>
    <x v="0"/>
    <x v="4"/>
    <x v="3"/>
    <x v="1"/>
    <x v="2"/>
  </r>
  <r>
    <x v="0"/>
    <n v="1"/>
    <x v="8"/>
    <x v="1"/>
    <s v="AD01-9364"/>
    <x v="3"/>
    <n v="20000000"/>
    <x v="2"/>
    <d v="1899-12-30T00:02:12"/>
    <x v="2"/>
    <x v="2"/>
    <x v="1"/>
    <x v="0"/>
    <x v="7"/>
  </r>
  <r>
    <x v="0"/>
    <n v="7"/>
    <x v="8"/>
    <x v="1"/>
    <s v="AD01-9362"/>
    <x v="1"/>
    <n v="15000000"/>
    <x v="1"/>
    <d v="1899-12-30T00:02:12"/>
    <x v="0"/>
    <x v="5"/>
    <x v="5"/>
    <x v="0"/>
    <x v="5"/>
  </r>
  <r>
    <x v="0"/>
    <n v="1"/>
    <x v="8"/>
    <x v="2"/>
    <s v="AD01-9361"/>
    <x v="1"/>
    <n v="15000000"/>
    <x v="2"/>
    <d v="1899-12-30T00:02:12"/>
    <x v="0"/>
    <x v="0"/>
    <x v="7"/>
    <x v="1"/>
    <x v="6"/>
  </r>
  <r>
    <x v="0"/>
    <n v="6"/>
    <x v="11"/>
    <x v="4"/>
    <s v="AD01-9362"/>
    <x v="2"/>
    <n v="38000000"/>
    <x v="1"/>
    <d v="1899-12-30T00:02:12"/>
    <x v="1"/>
    <x v="2"/>
    <x v="0"/>
    <x v="0"/>
    <x v="9"/>
  </r>
  <r>
    <x v="0"/>
    <n v="31"/>
    <x v="1"/>
    <x v="1"/>
    <s v="AD01-9361"/>
    <x v="0"/>
    <n v="19000000"/>
    <x v="2"/>
    <d v="1899-12-30T00:02:12"/>
    <x v="1"/>
    <x v="0"/>
    <x v="2"/>
    <x v="1"/>
    <x v="6"/>
  </r>
  <r>
    <x v="1"/>
    <n v="14"/>
    <x v="7"/>
    <x v="3"/>
    <s v="AD01-9362"/>
    <x v="5"/>
    <n v="0"/>
    <x v="3"/>
    <d v="1899-12-30T00:02:12"/>
    <x v="3"/>
    <x v="9"/>
    <x v="3"/>
    <x v="1"/>
    <x v="6"/>
  </r>
  <r>
    <x v="1"/>
    <n v="3"/>
    <x v="8"/>
    <x v="0"/>
    <s v="AD01-9363"/>
    <x v="5"/>
    <n v="0"/>
    <x v="1"/>
    <d v="1899-12-30T00:02:12"/>
    <x v="3"/>
    <x v="9"/>
    <x v="7"/>
    <x v="1"/>
    <x v="1"/>
  </r>
  <r>
    <x v="1"/>
    <n v="8"/>
    <x v="9"/>
    <x v="0"/>
    <s v="AD01-9363"/>
    <x v="5"/>
    <n v="0"/>
    <x v="2"/>
    <d v="1899-12-30T00:02:12"/>
    <x v="3"/>
    <x v="9"/>
    <x v="3"/>
    <x v="0"/>
    <x v="10"/>
  </r>
  <r>
    <x v="1"/>
    <n v="30"/>
    <x v="1"/>
    <x v="2"/>
    <s v="AD01-9362"/>
    <x v="5"/>
    <n v="0"/>
    <x v="1"/>
    <d v="1899-12-30T00:02:12"/>
    <x v="3"/>
    <x v="9"/>
    <x v="5"/>
    <x v="0"/>
    <x v="7"/>
  </r>
  <r>
    <x v="1"/>
    <n v="27"/>
    <x v="2"/>
    <x v="0"/>
    <s v="AD01-9362"/>
    <x v="5"/>
    <n v="0"/>
    <x v="0"/>
    <d v="1899-12-30T00:02:12"/>
    <x v="3"/>
    <x v="9"/>
    <x v="5"/>
    <x v="3"/>
    <x v="13"/>
  </r>
  <r>
    <x v="1"/>
    <n v="16"/>
    <x v="2"/>
    <x v="1"/>
    <s v="AD01-9363"/>
    <x v="5"/>
    <n v="0"/>
    <x v="5"/>
    <d v="1899-12-30T00:02:12"/>
    <x v="3"/>
    <x v="9"/>
    <x v="1"/>
    <x v="0"/>
    <x v="10"/>
  </r>
  <r>
    <x v="1"/>
    <n v="9"/>
    <x v="3"/>
    <x v="1"/>
    <s v="AD01-9361"/>
    <x v="5"/>
    <n v="0"/>
    <x v="5"/>
    <d v="1899-12-30T00:02:12"/>
    <x v="3"/>
    <x v="9"/>
    <x v="2"/>
    <x v="2"/>
    <x v="11"/>
  </r>
  <r>
    <x v="1"/>
    <n v="9"/>
    <x v="3"/>
    <x v="3"/>
    <s v="AD01-9361"/>
    <x v="5"/>
    <n v="0"/>
    <x v="2"/>
    <d v="1899-12-30T00:02:12"/>
    <x v="3"/>
    <x v="9"/>
    <x v="2"/>
    <x v="0"/>
    <x v="7"/>
  </r>
  <r>
    <x v="1"/>
    <n v="29"/>
    <x v="3"/>
    <x v="0"/>
    <s v="AD01-9364"/>
    <x v="5"/>
    <n v="0"/>
    <x v="3"/>
    <d v="1899-12-30T00:02:12"/>
    <x v="3"/>
    <x v="9"/>
    <x v="5"/>
    <x v="0"/>
    <x v="5"/>
  </r>
  <r>
    <x v="1"/>
    <n v="29"/>
    <x v="3"/>
    <x v="5"/>
    <s v="AD01-9362"/>
    <x v="5"/>
    <n v="0"/>
    <x v="2"/>
    <d v="1899-12-30T00:02:12"/>
    <x v="3"/>
    <x v="9"/>
    <x v="5"/>
    <x v="0"/>
    <x v="12"/>
  </r>
  <r>
    <x v="1"/>
    <n v="21"/>
    <x v="4"/>
    <x v="4"/>
    <s v="AD01-9362"/>
    <x v="5"/>
    <n v="0"/>
    <x v="2"/>
    <d v="1899-12-30T00:02:12"/>
    <x v="3"/>
    <x v="9"/>
    <x v="5"/>
    <x v="2"/>
    <x v="8"/>
  </r>
  <r>
    <x v="1"/>
    <n v="21"/>
    <x v="10"/>
    <x v="0"/>
    <s v="AD01-9362"/>
    <x v="5"/>
    <n v="0"/>
    <x v="1"/>
    <d v="1899-12-30T00:02:12"/>
    <x v="3"/>
    <x v="9"/>
    <x v="5"/>
    <x v="0"/>
    <x v="7"/>
  </r>
  <r>
    <x v="1"/>
    <n v="14"/>
    <x v="7"/>
    <x v="3"/>
    <s v="AD01-9362"/>
    <x v="5"/>
    <n v="0"/>
    <x v="3"/>
    <d v="1899-12-30T00:02:12"/>
    <x v="3"/>
    <x v="9"/>
    <x v="3"/>
    <x v="1"/>
    <x v="6"/>
  </r>
  <r>
    <x v="1"/>
    <n v="3"/>
    <x v="8"/>
    <x v="0"/>
    <s v="AD01-9363"/>
    <x v="5"/>
    <n v="0"/>
    <x v="1"/>
    <d v="1899-12-30T00:02:12"/>
    <x v="3"/>
    <x v="9"/>
    <x v="7"/>
    <x v="1"/>
    <x v="1"/>
  </r>
  <r>
    <x v="1"/>
    <n v="8"/>
    <x v="9"/>
    <x v="0"/>
    <s v="AD01-9363"/>
    <x v="5"/>
    <n v="0"/>
    <x v="2"/>
    <d v="1899-12-30T00:02:12"/>
    <x v="3"/>
    <x v="9"/>
    <x v="3"/>
    <x v="0"/>
    <x v="10"/>
  </r>
  <r>
    <x v="0"/>
    <n v="11"/>
    <x v="5"/>
    <x v="3"/>
    <s v="AD01-9365"/>
    <x v="1"/>
    <n v="15000000"/>
    <x v="2"/>
    <d v="1899-12-30T00:02:18"/>
    <x v="0"/>
    <x v="0"/>
    <x v="7"/>
    <x v="2"/>
    <x v="8"/>
  </r>
  <r>
    <x v="0"/>
    <n v="30"/>
    <x v="2"/>
    <x v="4"/>
    <s v="AD01-9362"/>
    <x v="4"/>
    <n v="25000000"/>
    <x v="2"/>
    <d v="1899-12-30T00:02:18"/>
    <x v="0"/>
    <x v="4"/>
    <x v="2"/>
    <x v="1"/>
    <x v="2"/>
  </r>
  <r>
    <x v="0"/>
    <n v="1"/>
    <x v="3"/>
    <x v="4"/>
    <s v="AD01-9362"/>
    <x v="3"/>
    <n v="11000000"/>
    <x v="2"/>
    <d v="1899-12-30T00:02:18"/>
    <x v="2"/>
    <x v="3"/>
    <x v="7"/>
    <x v="0"/>
    <x v="10"/>
  </r>
  <r>
    <x v="0"/>
    <n v="28"/>
    <x v="3"/>
    <x v="4"/>
    <s v="AD01-9362"/>
    <x v="2"/>
    <n v="12000000"/>
    <x v="1"/>
    <d v="1899-12-30T00:02:18"/>
    <x v="0"/>
    <x v="8"/>
    <x v="2"/>
    <x v="0"/>
    <x v="9"/>
  </r>
  <r>
    <x v="0"/>
    <n v="4"/>
    <x v="4"/>
    <x v="0"/>
    <s v="AD01-9362"/>
    <x v="2"/>
    <n v="12000000"/>
    <x v="5"/>
    <d v="1899-12-30T00:02:18"/>
    <x v="0"/>
    <x v="5"/>
    <x v="7"/>
    <x v="0"/>
    <x v="0"/>
  </r>
  <r>
    <x v="0"/>
    <n v="19"/>
    <x v="4"/>
    <x v="4"/>
    <s v="AD01-9362"/>
    <x v="4"/>
    <n v="21000000"/>
    <x v="1"/>
    <d v="1899-12-30T00:02:18"/>
    <x v="0"/>
    <x v="4"/>
    <x v="3"/>
    <x v="1"/>
    <x v="6"/>
  </r>
  <r>
    <x v="0"/>
    <n v="8"/>
    <x v="4"/>
    <x v="0"/>
    <s v="AD01-9364"/>
    <x v="3"/>
    <n v="20000000"/>
    <x v="1"/>
    <d v="1899-12-30T00:02:18"/>
    <x v="0"/>
    <x v="7"/>
    <x v="6"/>
    <x v="3"/>
    <x v="4"/>
  </r>
  <r>
    <x v="0"/>
    <n v="13"/>
    <x v="10"/>
    <x v="2"/>
    <s v="AD01-9362"/>
    <x v="0"/>
    <n v="19000000"/>
    <x v="0"/>
    <d v="1899-12-30T00:02:18"/>
    <x v="1"/>
    <x v="0"/>
    <x v="1"/>
    <x v="3"/>
    <x v="4"/>
  </r>
  <r>
    <x v="0"/>
    <n v="16"/>
    <x v="10"/>
    <x v="0"/>
    <s v="AD01-9364"/>
    <x v="1"/>
    <n v="15000000"/>
    <x v="0"/>
    <d v="1899-12-30T00:02:18"/>
    <x v="0"/>
    <x v="8"/>
    <x v="4"/>
    <x v="0"/>
    <x v="0"/>
  </r>
  <r>
    <x v="0"/>
    <n v="11"/>
    <x v="5"/>
    <x v="3"/>
    <s v="AD01-9365"/>
    <x v="1"/>
    <n v="15000000"/>
    <x v="2"/>
    <d v="1899-12-30T00:02:18"/>
    <x v="0"/>
    <x v="0"/>
    <x v="7"/>
    <x v="2"/>
    <x v="8"/>
  </r>
  <r>
    <x v="1"/>
    <n v="11"/>
    <x v="5"/>
    <x v="5"/>
    <s v="AD01-9362"/>
    <x v="5"/>
    <n v="0"/>
    <x v="3"/>
    <d v="1899-12-30T00:02:18"/>
    <x v="3"/>
    <x v="9"/>
    <x v="3"/>
    <x v="0"/>
    <x v="10"/>
  </r>
  <r>
    <x v="1"/>
    <n v="12"/>
    <x v="7"/>
    <x v="0"/>
    <s v="AD01-9365"/>
    <x v="5"/>
    <n v="0"/>
    <x v="3"/>
    <d v="1899-12-30T00:02:18"/>
    <x v="3"/>
    <x v="9"/>
    <x v="0"/>
    <x v="1"/>
    <x v="6"/>
  </r>
  <r>
    <x v="1"/>
    <n v="30"/>
    <x v="8"/>
    <x v="1"/>
    <s v="AD01-9362"/>
    <x v="5"/>
    <n v="0"/>
    <x v="0"/>
    <d v="1899-12-30T00:02:18"/>
    <x v="3"/>
    <x v="9"/>
    <x v="5"/>
    <x v="2"/>
    <x v="11"/>
  </r>
  <r>
    <x v="1"/>
    <n v="6"/>
    <x v="10"/>
    <x v="1"/>
    <s v="AD01-9362"/>
    <x v="5"/>
    <n v="0"/>
    <x v="2"/>
    <d v="1899-12-30T00:02:18"/>
    <x v="3"/>
    <x v="9"/>
    <x v="6"/>
    <x v="1"/>
    <x v="14"/>
  </r>
  <r>
    <x v="1"/>
    <n v="11"/>
    <x v="5"/>
    <x v="5"/>
    <s v="AD01-9362"/>
    <x v="5"/>
    <n v="0"/>
    <x v="3"/>
    <d v="1899-12-30T00:02:18"/>
    <x v="3"/>
    <x v="9"/>
    <x v="3"/>
    <x v="0"/>
    <x v="10"/>
  </r>
  <r>
    <x v="1"/>
    <n v="12"/>
    <x v="7"/>
    <x v="0"/>
    <s v="AD01-9365"/>
    <x v="5"/>
    <n v="0"/>
    <x v="3"/>
    <d v="1899-12-30T00:02:18"/>
    <x v="3"/>
    <x v="9"/>
    <x v="0"/>
    <x v="1"/>
    <x v="6"/>
  </r>
  <r>
    <x v="1"/>
    <n v="30"/>
    <x v="8"/>
    <x v="1"/>
    <s v="AD01-9362"/>
    <x v="5"/>
    <n v="0"/>
    <x v="0"/>
    <d v="1899-12-30T00:02:18"/>
    <x v="3"/>
    <x v="9"/>
    <x v="5"/>
    <x v="2"/>
    <x v="11"/>
  </r>
  <r>
    <x v="0"/>
    <n v="15"/>
    <x v="5"/>
    <x v="3"/>
    <s v="AD01-9362"/>
    <x v="3"/>
    <n v="20000000"/>
    <x v="0"/>
    <d v="1899-12-30T00:02:25"/>
    <x v="2"/>
    <x v="3"/>
    <x v="7"/>
    <x v="0"/>
    <x v="5"/>
  </r>
  <r>
    <x v="0"/>
    <n v="1"/>
    <x v="8"/>
    <x v="3"/>
    <s v="AD01-9362"/>
    <x v="2"/>
    <n v="38000000"/>
    <x v="2"/>
    <d v="1899-12-30T00:02:25"/>
    <x v="1"/>
    <x v="1"/>
    <x v="2"/>
    <x v="2"/>
    <x v="3"/>
  </r>
  <r>
    <x v="0"/>
    <n v="1"/>
    <x v="8"/>
    <x v="2"/>
    <s v="AD01-9361"/>
    <x v="2"/>
    <n v="12000000"/>
    <x v="0"/>
    <d v="1899-12-30T00:02:25"/>
    <x v="0"/>
    <x v="2"/>
    <x v="6"/>
    <x v="0"/>
    <x v="7"/>
  </r>
  <r>
    <x v="0"/>
    <n v="20"/>
    <x v="8"/>
    <x v="2"/>
    <s v="AD01-9363"/>
    <x v="1"/>
    <n v="15000000"/>
    <x v="2"/>
    <d v="1899-12-30T00:02:25"/>
    <x v="0"/>
    <x v="4"/>
    <x v="7"/>
    <x v="0"/>
    <x v="5"/>
  </r>
  <r>
    <x v="0"/>
    <n v="10"/>
    <x v="2"/>
    <x v="2"/>
    <s v="AD01-9362"/>
    <x v="0"/>
    <n v="19000000"/>
    <x v="0"/>
    <d v="1899-12-30T00:02:25"/>
    <x v="1"/>
    <x v="7"/>
    <x v="1"/>
    <x v="1"/>
    <x v="6"/>
  </r>
  <r>
    <x v="0"/>
    <n v="14"/>
    <x v="2"/>
    <x v="3"/>
    <s v="AD01-9364"/>
    <x v="1"/>
    <n v="11000000"/>
    <x v="2"/>
    <d v="1899-12-30T00:02:25"/>
    <x v="0"/>
    <x v="2"/>
    <x v="3"/>
    <x v="0"/>
    <x v="12"/>
  </r>
  <r>
    <x v="0"/>
    <n v="1"/>
    <x v="3"/>
    <x v="2"/>
    <s v="AD01-9361"/>
    <x v="0"/>
    <n v="19000000"/>
    <x v="1"/>
    <d v="1899-12-30T00:02:25"/>
    <x v="1"/>
    <x v="4"/>
    <x v="2"/>
    <x v="1"/>
    <x v="14"/>
  </r>
  <r>
    <x v="0"/>
    <n v="11"/>
    <x v="3"/>
    <x v="0"/>
    <s v="AD01-9361"/>
    <x v="4"/>
    <n v="21000000"/>
    <x v="1"/>
    <d v="1899-12-30T00:02:25"/>
    <x v="0"/>
    <x v="0"/>
    <x v="2"/>
    <x v="0"/>
    <x v="12"/>
  </r>
  <r>
    <x v="0"/>
    <n v="15"/>
    <x v="3"/>
    <x v="0"/>
    <s v="AD01-9362"/>
    <x v="2"/>
    <n v="10000000"/>
    <x v="3"/>
    <d v="1899-12-30T00:02:25"/>
    <x v="0"/>
    <x v="5"/>
    <x v="7"/>
    <x v="3"/>
    <x v="13"/>
  </r>
  <r>
    <x v="0"/>
    <n v="29"/>
    <x v="3"/>
    <x v="0"/>
    <s v="AD01-9362"/>
    <x v="1"/>
    <n v="15000000"/>
    <x v="1"/>
    <d v="1899-12-30T00:02:25"/>
    <x v="0"/>
    <x v="4"/>
    <x v="0"/>
    <x v="0"/>
    <x v="12"/>
  </r>
  <r>
    <x v="0"/>
    <n v="8"/>
    <x v="3"/>
    <x v="2"/>
    <s v="AD01-9362"/>
    <x v="2"/>
    <n v="12000000"/>
    <x v="5"/>
    <d v="1899-12-30T00:02:25"/>
    <x v="0"/>
    <x v="6"/>
    <x v="1"/>
    <x v="1"/>
    <x v="6"/>
  </r>
  <r>
    <x v="0"/>
    <n v="8"/>
    <x v="3"/>
    <x v="3"/>
    <s v="AD01-9364"/>
    <x v="4"/>
    <n v="25000000"/>
    <x v="0"/>
    <d v="1899-12-30T00:02:25"/>
    <x v="0"/>
    <x v="4"/>
    <x v="6"/>
    <x v="1"/>
    <x v="6"/>
  </r>
  <r>
    <x v="0"/>
    <n v="10"/>
    <x v="4"/>
    <x v="3"/>
    <s v="AD01-9361"/>
    <x v="0"/>
    <n v="7000000"/>
    <x v="4"/>
    <d v="1899-12-30T00:02:25"/>
    <x v="0"/>
    <x v="0"/>
    <x v="5"/>
    <x v="2"/>
    <x v="11"/>
  </r>
  <r>
    <x v="0"/>
    <n v="11"/>
    <x v="4"/>
    <x v="1"/>
    <s v="AD01-9361"/>
    <x v="3"/>
    <n v="20000000"/>
    <x v="2"/>
    <d v="1899-12-30T00:02:25"/>
    <x v="0"/>
    <x v="5"/>
    <x v="3"/>
    <x v="1"/>
    <x v="2"/>
  </r>
  <r>
    <x v="0"/>
    <n v="22"/>
    <x v="4"/>
    <x v="5"/>
    <s v="AD01-9364"/>
    <x v="2"/>
    <n v="12000000"/>
    <x v="2"/>
    <d v="1899-12-30T00:02:25"/>
    <x v="0"/>
    <x v="7"/>
    <x v="3"/>
    <x v="1"/>
    <x v="1"/>
  </r>
  <r>
    <x v="0"/>
    <n v="18"/>
    <x v="4"/>
    <x v="2"/>
    <s v="AD01-9365"/>
    <x v="4"/>
    <n v="25000000"/>
    <x v="3"/>
    <d v="1899-12-30T00:02:25"/>
    <x v="0"/>
    <x v="0"/>
    <x v="5"/>
    <x v="2"/>
    <x v="8"/>
  </r>
  <r>
    <x v="0"/>
    <n v="15"/>
    <x v="5"/>
    <x v="3"/>
    <s v="AD01-9362"/>
    <x v="3"/>
    <n v="20000000"/>
    <x v="0"/>
    <d v="1899-12-30T00:02:25"/>
    <x v="2"/>
    <x v="3"/>
    <x v="7"/>
    <x v="0"/>
    <x v="5"/>
  </r>
  <r>
    <x v="0"/>
    <n v="1"/>
    <x v="8"/>
    <x v="3"/>
    <s v="AD01-9362"/>
    <x v="2"/>
    <n v="38000000"/>
    <x v="2"/>
    <d v="1899-12-30T00:02:25"/>
    <x v="1"/>
    <x v="1"/>
    <x v="2"/>
    <x v="2"/>
    <x v="3"/>
  </r>
  <r>
    <x v="0"/>
    <n v="1"/>
    <x v="8"/>
    <x v="2"/>
    <s v="AD01-9361"/>
    <x v="2"/>
    <n v="12000000"/>
    <x v="0"/>
    <d v="1899-12-30T00:02:25"/>
    <x v="0"/>
    <x v="2"/>
    <x v="6"/>
    <x v="0"/>
    <x v="7"/>
  </r>
  <r>
    <x v="0"/>
    <n v="20"/>
    <x v="8"/>
    <x v="2"/>
    <s v="AD01-9363"/>
    <x v="1"/>
    <n v="15000000"/>
    <x v="2"/>
    <d v="1899-12-30T00:02:25"/>
    <x v="0"/>
    <x v="4"/>
    <x v="7"/>
    <x v="0"/>
    <x v="5"/>
  </r>
  <r>
    <x v="1"/>
    <n v="12"/>
    <x v="8"/>
    <x v="0"/>
    <s v="AD01-9361"/>
    <x v="5"/>
    <n v="0"/>
    <x v="2"/>
    <d v="1899-12-30T00:02:25"/>
    <x v="3"/>
    <x v="9"/>
    <x v="5"/>
    <x v="3"/>
    <x v="13"/>
  </r>
  <r>
    <x v="1"/>
    <n v="14"/>
    <x v="9"/>
    <x v="0"/>
    <s v="AD01-9362"/>
    <x v="5"/>
    <n v="0"/>
    <x v="1"/>
    <d v="1899-12-30T00:02:25"/>
    <x v="3"/>
    <x v="9"/>
    <x v="7"/>
    <x v="1"/>
    <x v="2"/>
  </r>
  <r>
    <x v="1"/>
    <n v="15"/>
    <x v="1"/>
    <x v="0"/>
    <s v="AD01-9361"/>
    <x v="5"/>
    <n v="0"/>
    <x v="2"/>
    <d v="1899-12-30T00:02:25"/>
    <x v="3"/>
    <x v="9"/>
    <x v="4"/>
    <x v="0"/>
    <x v="9"/>
  </r>
  <r>
    <x v="1"/>
    <n v="20"/>
    <x v="2"/>
    <x v="4"/>
    <s v="AD01-9361"/>
    <x v="5"/>
    <n v="0"/>
    <x v="1"/>
    <d v="1899-12-30T00:02:25"/>
    <x v="3"/>
    <x v="9"/>
    <x v="1"/>
    <x v="2"/>
    <x v="8"/>
  </r>
  <r>
    <x v="1"/>
    <n v="2"/>
    <x v="3"/>
    <x v="0"/>
    <s v="AD01-9361"/>
    <x v="5"/>
    <n v="0"/>
    <x v="2"/>
    <d v="1899-12-30T00:02:25"/>
    <x v="3"/>
    <x v="9"/>
    <x v="2"/>
    <x v="1"/>
    <x v="15"/>
  </r>
  <r>
    <x v="1"/>
    <n v="21"/>
    <x v="3"/>
    <x v="2"/>
    <s v="AD01-9362"/>
    <x v="5"/>
    <n v="0"/>
    <x v="0"/>
    <d v="1899-12-30T00:02:25"/>
    <x v="3"/>
    <x v="9"/>
    <x v="2"/>
    <x v="0"/>
    <x v="9"/>
  </r>
  <r>
    <x v="1"/>
    <n v="23"/>
    <x v="3"/>
    <x v="4"/>
    <s v="AD01-9362"/>
    <x v="5"/>
    <n v="0"/>
    <x v="0"/>
    <d v="1899-12-30T00:02:25"/>
    <x v="3"/>
    <x v="9"/>
    <x v="6"/>
    <x v="3"/>
    <x v="13"/>
  </r>
  <r>
    <x v="1"/>
    <n v="14"/>
    <x v="4"/>
    <x v="0"/>
    <s v="AD01-9362"/>
    <x v="5"/>
    <n v="0"/>
    <x v="2"/>
    <d v="1899-12-30T00:02:25"/>
    <x v="3"/>
    <x v="9"/>
    <x v="5"/>
    <x v="1"/>
    <x v="6"/>
  </r>
  <r>
    <x v="1"/>
    <n v="16"/>
    <x v="4"/>
    <x v="3"/>
    <s v="AD01-9362"/>
    <x v="5"/>
    <n v="0"/>
    <x v="0"/>
    <d v="1899-12-30T00:02:25"/>
    <x v="3"/>
    <x v="9"/>
    <x v="5"/>
    <x v="2"/>
    <x v="11"/>
  </r>
  <r>
    <x v="1"/>
    <n v="12"/>
    <x v="8"/>
    <x v="0"/>
    <s v="AD01-9361"/>
    <x v="5"/>
    <n v="0"/>
    <x v="2"/>
    <d v="1899-12-30T00:02:25"/>
    <x v="3"/>
    <x v="9"/>
    <x v="5"/>
    <x v="3"/>
    <x v="13"/>
  </r>
  <r>
    <x v="1"/>
    <n v="14"/>
    <x v="9"/>
    <x v="0"/>
    <s v="AD01-9362"/>
    <x v="5"/>
    <n v="0"/>
    <x v="1"/>
    <d v="1899-12-30T00:02:25"/>
    <x v="3"/>
    <x v="9"/>
    <x v="7"/>
    <x v="1"/>
    <x v="2"/>
  </r>
  <r>
    <x v="0"/>
    <n v="11"/>
    <x v="5"/>
    <x v="3"/>
    <s v="AD01-9362"/>
    <x v="4"/>
    <n v="20000000"/>
    <x v="1"/>
    <d v="1899-12-30T00:02:30"/>
    <x v="0"/>
    <x v="2"/>
    <x v="6"/>
    <x v="2"/>
    <x v="8"/>
  </r>
  <r>
    <x v="0"/>
    <n v="14"/>
    <x v="6"/>
    <x v="4"/>
    <s v="AD01-9362"/>
    <x v="2"/>
    <n v="10000000"/>
    <x v="6"/>
    <d v="1899-12-30T00:02:30"/>
    <x v="0"/>
    <x v="2"/>
    <x v="5"/>
    <x v="0"/>
    <x v="7"/>
  </r>
  <r>
    <x v="0"/>
    <n v="10"/>
    <x v="11"/>
    <x v="2"/>
    <s v="AD01-9361"/>
    <x v="0"/>
    <n v="7000000"/>
    <x v="1"/>
    <d v="1899-12-30T00:02:30"/>
    <x v="0"/>
    <x v="5"/>
    <x v="2"/>
    <x v="0"/>
    <x v="7"/>
  </r>
  <r>
    <x v="0"/>
    <n v="12"/>
    <x v="11"/>
    <x v="1"/>
    <s v="AD01-9361"/>
    <x v="4"/>
    <n v="25000000"/>
    <x v="2"/>
    <d v="1899-12-30T00:02:30"/>
    <x v="0"/>
    <x v="0"/>
    <x v="0"/>
    <x v="2"/>
    <x v="11"/>
  </r>
  <r>
    <x v="0"/>
    <n v="22"/>
    <x v="2"/>
    <x v="2"/>
    <s v="AD01-9362"/>
    <x v="0"/>
    <n v="19000000"/>
    <x v="2"/>
    <d v="1899-12-30T00:02:30"/>
    <x v="1"/>
    <x v="4"/>
    <x v="7"/>
    <x v="3"/>
    <x v="13"/>
  </r>
  <r>
    <x v="0"/>
    <n v="27"/>
    <x v="2"/>
    <x v="0"/>
    <s v="AD01-9362"/>
    <x v="4"/>
    <n v="21000000"/>
    <x v="0"/>
    <d v="1899-12-30T00:02:30"/>
    <x v="0"/>
    <x v="4"/>
    <x v="5"/>
    <x v="1"/>
    <x v="6"/>
  </r>
  <r>
    <x v="0"/>
    <n v="21"/>
    <x v="3"/>
    <x v="3"/>
    <s v="AD01-9364"/>
    <x v="2"/>
    <n v="38000000"/>
    <x v="0"/>
    <d v="1899-12-30T00:02:30"/>
    <x v="1"/>
    <x v="3"/>
    <x v="2"/>
    <x v="2"/>
    <x v="8"/>
  </r>
  <r>
    <x v="0"/>
    <n v="24"/>
    <x v="3"/>
    <x v="0"/>
    <s v="AD01-9361"/>
    <x v="3"/>
    <n v="20000000"/>
    <x v="2"/>
    <d v="1899-12-30T00:02:30"/>
    <x v="2"/>
    <x v="5"/>
    <x v="2"/>
    <x v="2"/>
    <x v="8"/>
  </r>
  <r>
    <x v="0"/>
    <n v="5"/>
    <x v="3"/>
    <x v="0"/>
    <s v="AD01-9364"/>
    <x v="3"/>
    <n v="11000000"/>
    <x v="3"/>
    <d v="1899-12-30T00:02:30"/>
    <x v="2"/>
    <x v="0"/>
    <x v="4"/>
    <x v="1"/>
    <x v="1"/>
  </r>
  <r>
    <x v="0"/>
    <n v="1"/>
    <x v="3"/>
    <x v="2"/>
    <s v="AD01-9361"/>
    <x v="2"/>
    <n v="12000000"/>
    <x v="1"/>
    <d v="1899-12-30T00:02:30"/>
    <x v="0"/>
    <x v="2"/>
    <x v="2"/>
    <x v="1"/>
    <x v="2"/>
  </r>
  <r>
    <x v="0"/>
    <n v="8"/>
    <x v="3"/>
    <x v="3"/>
    <s v="AD01-9362"/>
    <x v="1"/>
    <n v="15000000"/>
    <x v="1"/>
    <d v="1899-12-30T00:02:30"/>
    <x v="0"/>
    <x v="4"/>
    <x v="3"/>
    <x v="1"/>
    <x v="1"/>
  </r>
  <r>
    <x v="0"/>
    <n v="28"/>
    <x v="3"/>
    <x v="2"/>
    <s v="AD01-9362"/>
    <x v="1"/>
    <n v="15000000"/>
    <x v="2"/>
    <d v="1899-12-30T00:02:30"/>
    <x v="0"/>
    <x v="6"/>
    <x v="3"/>
    <x v="0"/>
    <x v="7"/>
  </r>
  <r>
    <x v="0"/>
    <n v="7"/>
    <x v="3"/>
    <x v="3"/>
    <s v="AD01-9365"/>
    <x v="2"/>
    <n v="12000000"/>
    <x v="1"/>
    <d v="1899-12-30T00:02:30"/>
    <x v="0"/>
    <x v="3"/>
    <x v="6"/>
    <x v="1"/>
    <x v="2"/>
  </r>
  <r>
    <x v="0"/>
    <n v="30"/>
    <x v="4"/>
    <x v="2"/>
    <s v="AD01-9364"/>
    <x v="1"/>
    <n v="15000000"/>
    <x v="1"/>
    <d v="1899-12-30T00:02:30"/>
    <x v="0"/>
    <x v="2"/>
    <x v="5"/>
    <x v="2"/>
    <x v="8"/>
  </r>
  <r>
    <x v="0"/>
    <n v="1"/>
    <x v="4"/>
    <x v="1"/>
    <s v="AD01-9362"/>
    <x v="3"/>
    <n v="20000000"/>
    <x v="0"/>
    <d v="1899-12-30T00:02:30"/>
    <x v="0"/>
    <x v="7"/>
    <x v="1"/>
    <x v="3"/>
    <x v="4"/>
  </r>
  <r>
    <x v="0"/>
    <n v="5"/>
    <x v="4"/>
    <x v="3"/>
    <s v="AD01-9364"/>
    <x v="2"/>
    <n v="12000000"/>
    <x v="0"/>
    <d v="1899-12-30T00:02:30"/>
    <x v="0"/>
    <x v="0"/>
    <x v="7"/>
    <x v="0"/>
    <x v="7"/>
  </r>
  <r>
    <x v="0"/>
    <n v="1"/>
    <x v="10"/>
    <x v="2"/>
    <s v="AD01-9361"/>
    <x v="2"/>
    <n v="12000000"/>
    <x v="3"/>
    <d v="1899-12-30T00:02:30"/>
    <x v="0"/>
    <x v="0"/>
    <x v="0"/>
    <x v="3"/>
    <x v="13"/>
  </r>
  <r>
    <x v="0"/>
    <n v="2"/>
    <x v="10"/>
    <x v="0"/>
    <s v="AD01-9362"/>
    <x v="2"/>
    <n v="12000000"/>
    <x v="1"/>
    <d v="1899-12-30T00:02:30"/>
    <x v="0"/>
    <x v="8"/>
    <x v="7"/>
    <x v="3"/>
    <x v="13"/>
  </r>
  <r>
    <x v="0"/>
    <n v="11"/>
    <x v="5"/>
    <x v="3"/>
    <s v="AD01-9362"/>
    <x v="4"/>
    <n v="20000000"/>
    <x v="1"/>
    <d v="1899-12-30T00:02:30"/>
    <x v="0"/>
    <x v="2"/>
    <x v="6"/>
    <x v="2"/>
    <x v="8"/>
  </r>
  <r>
    <x v="0"/>
    <n v="14"/>
    <x v="6"/>
    <x v="4"/>
    <s v="AD01-9362"/>
    <x v="2"/>
    <n v="10000000"/>
    <x v="6"/>
    <d v="1899-12-30T00:02:30"/>
    <x v="0"/>
    <x v="2"/>
    <x v="5"/>
    <x v="0"/>
    <x v="7"/>
  </r>
  <r>
    <x v="0"/>
    <n v="10"/>
    <x v="11"/>
    <x v="2"/>
    <s v="AD01-9361"/>
    <x v="0"/>
    <n v="7000000"/>
    <x v="1"/>
    <d v="1899-12-30T00:02:30"/>
    <x v="0"/>
    <x v="5"/>
    <x v="2"/>
    <x v="0"/>
    <x v="7"/>
  </r>
  <r>
    <x v="0"/>
    <n v="12"/>
    <x v="11"/>
    <x v="1"/>
    <s v="AD01-9361"/>
    <x v="4"/>
    <n v="25000000"/>
    <x v="2"/>
    <d v="1899-12-30T00:02:30"/>
    <x v="0"/>
    <x v="0"/>
    <x v="0"/>
    <x v="2"/>
    <x v="11"/>
  </r>
  <r>
    <x v="1"/>
    <n v="11"/>
    <x v="8"/>
    <x v="0"/>
    <s v="AD01-9361"/>
    <x v="5"/>
    <n v="0"/>
    <x v="2"/>
    <d v="1899-12-30T00:02:30"/>
    <x v="3"/>
    <x v="9"/>
    <x v="6"/>
    <x v="3"/>
    <x v="13"/>
  </r>
  <r>
    <x v="1"/>
    <n v="27"/>
    <x v="8"/>
    <x v="3"/>
    <s v="AD01-9362"/>
    <x v="5"/>
    <n v="0"/>
    <x v="0"/>
    <d v="1899-12-30T00:02:30"/>
    <x v="3"/>
    <x v="9"/>
    <x v="2"/>
    <x v="0"/>
    <x v="5"/>
  </r>
  <r>
    <x v="1"/>
    <n v="20"/>
    <x v="2"/>
    <x v="0"/>
    <s v="AD01-9361"/>
    <x v="5"/>
    <n v="0"/>
    <x v="2"/>
    <d v="1899-12-30T00:02:30"/>
    <x v="3"/>
    <x v="9"/>
    <x v="5"/>
    <x v="1"/>
    <x v="1"/>
  </r>
  <r>
    <x v="1"/>
    <n v="1"/>
    <x v="3"/>
    <x v="2"/>
    <s v="AD01-9361"/>
    <x v="5"/>
    <n v="0"/>
    <x v="3"/>
    <d v="1899-12-30T00:02:30"/>
    <x v="3"/>
    <x v="9"/>
    <x v="6"/>
    <x v="0"/>
    <x v="7"/>
  </r>
  <r>
    <x v="1"/>
    <n v="1"/>
    <x v="4"/>
    <x v="0"/>
    <s v="AD01-9362"/>
    <x v="5"/>
    <n v="0"/>
    <x v="3"/>
    <d v="1899-12-30T00:02:30"/>
    <x v="3"/>
    <x v="9"/>
    <x v="3"/>
    <x v="1"/>
    <x v="2"/>
  </r>
  <r>
    <x v="1"/>
    <n v="25"/>
    <x v="4"/>
    <x v="1"/>
    <s v="AD01-9364"/>
    <x v="5"/>
    <n v="0"/>
    <x v="0"/>
    <d v="1899-12-30T00:02:30"/>
    <x v="3"/>
    <x v="9"/>
    <x v="1"/>
    <x v="0"/>
    <x v="7"/>
  </r>
  <r>
    <x v="1"/>
    <n v="3"/>
    <x v="10"/>
    <x v="3"/>
    <s v="AD01-9361"/>
    <x v="5"/>
    <n v="0"/>
    <x v="1"/>
    <d v="1899-12-30T00:02:30"/>
    <x v="3"/>
    <x v="9"/>
    <x v="2"/>
    <x v="2"/>
    <x v="11"/>
  </r>
  <r>
    <x v="1"/>
    <n v="10"/>
    <x v="10"/>
    <x v="2"/>
    <s v="AD01-9361"/>
    <x v="5"/>
    <n v="0"/>
    <x v="1"/>
    <d v="1899-12-30T00:02:30"/>
    <x v="3"/>
    <x v="9"/>
    <x v="3"/>
    <x v="1"/>
    <x v="2"/>
  </r>
  <r>
    <x v="1"/>
    <n v="11"/>
    <x v="8"/>
    <x v="0"/>
    <s v="AD01-9361"/>
    <x v="5"/>
    <n v="0"/>
    <x v="2"/>
    <d v="1899-12-30T00:02:30"/>
    <x v="3"/>
    <x v="9"/>
    <x v="6"/>
    <x v="3"/>
    <x v="13"/>
  </r>
  <r>
    <x v="1"/>
    <n v="27"/>
    <x v="8"/>
    <x v="3"/>
    <s v="AD01-9362"/>
    <x v="5"/>
    <n v="0"/>
    <x v="0"/>
    <d v="1899-12-30T00:02:30"/>
    <x v="3"/>
    <x v="9"/>
    <x v="2"/>
    <x v="0"/>
    <x v="5"/>
  </r>
  <r>
    <x v="0"/>
    <n v="11"/>
    <x v="6"/>
    <x v="0"/>
    <s v="AD01-9362"/>
    <x v="3"/>
    <n v="20000000"/>
    <x v="2"/>
    <d v="1899-12-30T00:02:50"/>
    <x v="0"/>
    <x v="0"/>
    <x v="5"/>
    <x v="0"/>
    <x v="10"/>
  </r>
  <r>
    <x v="0"/>
    <n v="12"/>
    <x v="2"/>
    <x v="2"/>
    <s v="AD01-9363"/>
    <x v="2"/>
    <n v="38000000"/>
    <x v="1"/>
    <d v="1899-12-30T00:02:50"/>
    <x v="1"/>
    <x v="7"/>
    <x v="2"/>
    <x v="1"/>
    <x v="14"/>
  </r>
  <r>
    <x v="0"/>
    <n v="30"/>
    <x v="2"/>
    <x v="2"/>
    <s v="AD01-9361"/>
    <x v="4"/>
    <n v="25000000"/>
    <x v="2"/>
    <d v="1899-12-30T00:02:50"/>
    <x v="0"/>
    <x v="2"/>
    <x v="2"/>
    <x v="0"/>
    <x v="12"/>
  </r>
  <r>
    <x v="0"/>
    <n v="27"/>
    <x v="3"/>
    <x v="2"/>
    <s v="AD01-9362"/>
    <x v="0"/>
    <n v="19000000"/>
    <x v="1"/>
    <d v="1899-12-30T00:02:50"/>
    <x v="1"/>
    <x v="4"/>
    <x v="3"/>
    <x v="0"/>
    <x v="5"/>
  </r>
  <r>
    <x v="0"/>
    <n v="31"/>
    <x v="3"/>
    <x v="1"/>
    <s v="AD01-9361"/>
    <x v="2"/>
    <n v="12000000"/>
    <x v="2"/>
    <d v="1899-12-30T00:02:50"/>
    <x v="0"/>
    <x v="7"/>
    <x v="3"/>
    <x v="2"/>
    <x v="3"/>
  </r>
  <r>
    <x v="0"/>
    <n v="25"/>
    <x v="3"/>
    <x v="0"/>
    <s v="AD01-9362"/>
    <x v="1"/>
    <n v="15000000"/>
    <x v="2"/>
    <d v="1899-12-30T00:02:50"/>
    <x v="0"/>
    <x v="2"/>
    <x v="0"/>
    <x v="1"/>
    <x v="6"/>
  </r>
  <r>
    <x v="0"/>
    <n v="27"/>
    <x v="3"/>
    <x v="3"/>
    <s v="AD01-9364"/>
    <x v="2"/>
    <n v="12000000"/>
    <x v="2"/>
    <d v="1899-12-30T00:02:50"/>
    <x v="0"/>
    <x v="1"/>
    <x v="7"/>
    <x v="1"/>
    <x v="2"/>
  </r>
  <r>
    <x v="0"/>
    <n v="29"/>
    <x v="4"/>
    <x v="3"/>
    <s v="AD01-9365"/>
    <x v="3"/>
    <n v="11000000"/>
    <x v="0"/>
    <d v="1899-12-30T00:02:50"/>
    <x v="2"/>
    <x v="7"/>
    <x v="7"/>
    <x v="2"/>
    <x v="8"/>
  </r>
  <r>
    <x v="0"/>
    <n v="18"/>
    <x v="4"/>
    <x v="2"/>
    <s v="AD01-9364"/>
    <x v="4"/>
    <n v="21000000"/>
    <x v="1"/>
    <d v="1899-12-30T00:02:50"/>
    <x v="0"/>
    <x v="0"/>
    <x v="6"/>
    <x v="3"/>
    <x v="4"/>
  </r>
  <r>
    <x v="0"/>
    <n v="16"/>
    <x v="10"/>
    <x v="1"/>
    <s v="AD01-9362"/>
    <x v="1"/>
    <n v="15000000"/>
    <x v="4"/>
    <d v="1899-12-30T00:02:50"/>
    <x v="0"/>
    <x v="2"/>
    <x v="6"/>
    <x v="1"/>
    <x v="6"/>
  </r>
  <r>
    <x v="0"/>
    <n v="11"/>
    <x v="6"/>
    <x v="0"/>
    <s v="AD01-9362"/>
    <x v="3"/>
    <n v="20000000"/>
    <x v="2"/>
    <d v="1899-12-30T00:02:50"/>
    <x v="0"/>
    <x v="0"/>
    <x v="5"/>
    <x v="0"/>
    <x v="10"/>
  </r>
  <r>
    <x v="1"/>
    <n v="24"/>
    <x v="2"/>
    <x v="2"/>
    <s v="AD01-9362"/>
    <x v="5"/>
    <n v="0"/>
    <x v="2"/>
    <d v="1899-12-30T00:02:50"/>
    <x v="3"/>
    <x v="9"/>
    <x v="7"/>
    <x v="3"/>
    <x v="4"/>
  </r>
  <r>
    <x v="1"/>
    <n v="28"/>
    <x v="4"/>
    <x v="0"/>
    <s v="AD01-9362"/>
    <x v="5"/>
    <n v="0"/>
    <x v="2"/>
    <d v="1899-12-30T00:02:50"/>
    <x v="3"/>
    <x v="9"/>
    <x v="3"/>
    <x v="1"/>
    <x v="2"/>
  </r>
  <r>
    <x v="1"/>
    <n v="11"/>
    <x v="4"/>
    <x v="4"/>
    <s v="AD01-9361"/>
    <x v="5"/>
    <n v="0"/>
    <x v="0"/>
    <d v="1899-12-30T00:02:50"/>
    <x v="3"/>
    <x v="9"/>
    <x v="4"/>
    <x v="2"/>
    <x v="11"/>
  </r>
  <r>
    <x v="0"/>
    <n v="12"/>
    <x v="5"/>
    <x v="0"/>
    <s v="AD01-9361"/>
    <x v="2"/>
    <n v="12000000"/>
    <x v="0"/>
    <d v="1899-12-30T00:02:56"/>
    <x v="0"/>
    <x v="4"/>
    <x v="3"/>
    <x v="1"/>
    <x v="14"/>
  </r>
  <r>
    <x v="0"/>
    <n v="17"/>
    <x v="9"/>
    <x v="0"/>
    <s v="AD01-9362"/>
    <x v="3"/>
    <n v="20000000"/>
    <x v="1"/>
    <d v="1899-12-30T00:02:56"/>
    <x v="2"/>
    <x v="1"/>
    <x v="6"/>
    <x v="0"/>
    <x v="12"/>
  </r>
  <r>
    <x v="0"/>
    <n v="27"/>
    <x v="2"/>
    <x v="4"/>
    <s v="AD01-9361"/>
    <x v="4"/>
    <n v="25000000"/>
    <x v="1"/>
    <d v="1899-12-30T00:02:56"/>
    <x v="0"/>
    <x v="7"/>
    <x v="6"/>
    <x v="0"/>
    <x v="9"/>
  </r>
  <r>
    <x v="0"/>
    <n v="15"/>
    <x v="2"/>
    <x v="5"/>
    <s v="AD01-9364"/>
    <x v="2"/>
    <n v="10000000"/>
    <x v="2"/>
    <d v="1899-12-30T00:02:56"/>
    <x v="0"/>
    <x v="2"/>
    <x v="7"/>
    <x v="1"/>
    <x v="1"/>
  </r>
  <r>
    <x v="0"/>
    <n v="30"/>
    <x v="2"/>
    <x v="5"/>
    <s v="AD01-9364"/>
    <x v="1"/>
    <n v="15000000"/>
    <x v="3"/>
    <d v="1899-12-30T00:02:56"/>
    <x v="0"/>
    <x v="4"/>
    <x v="7"/>
    <x v="3"/>
    <x v="13"/>
  </r>
  <r>
    <x v="0"/>
    <n v="8"/>
    <x v="3"/>
    <x v="1"/>
    <s v="AD01-9364"/>
    <x v="0"/>
    <n v="19000000"/>
    <x v="2"/>
    <d v="1899-12-30T00:02:56"/>
    <x v="1"/>
    <x v="5"/>
    <x v="5"/>
    <x v="0"/>
    <x v="7"/>
  </r>
  <r>
    <x v="0"/>
    <n v="6"/>
    <x v="3"/>
    <x v="0"/>
    <s v="AD01-9361"/>
    <x v="0"/>
    <n v="7000000"/>
    <x v="2"/>
    <d v="1899-12-30T00:02:56"/>
    <x v="0"/>
    <x v="0"/>
    <x v="2"/>
    <x v="0"/>
    <x v="10"/>
  </r>
  <r>
    <x v="0"/>
    <n v="29"/>
    <x v="3"/>
    <x v="4"/>
    <s v="AD01-9361"/>
    <x v="2"/>
    <n v="12000000"/>
    <x v="1"/>
    <d v="1899-12-30T00:02:56"/>
    <x v="0"/>
    <x v="3"/>
    <x v="0"/>
    <x v="2"/>
    <x v="8"/>
  </r>
  <r>
    <x v="0"/>
    <n v="3"/>
    <x v="4"/>
    <x v="0"/>
    <s v="AD01-9361"/>
    <x v="4"/>
    <n v="25000000"/>
    <x v="2"/>
    <d v="1899-12-30T00:02:56"/>
    <x v="0"/>
    <x v="2"/>
    <x v="0"/>
    <x v="0"/>
    <x v="7"/>
  </r>
  <r>
    <x v="0"/>
    <n v="30"/>
    <x v="10"/>
    <x v="2"/>
    <s v="AD01-9362"/>
    <x v="2"/>
    <n v="38000000"/>
    <x v="2"/>
    <d v="1899-12-30T00:02:56"/>
    <x v="1"/>
    <x v="8"/>
    <x v="2"/>
    <x v="0"/>
    <x v="10"/>
  </r>
  <r>
    <x v="0"/>
    <n v="21"/>
    <x v="10"/>
    <x v="3"/>
    <s v="AD01-9361"/>
    <x v="1"/>
    <n v="15000000"/>
    <x v="0"/>
    <d v="1899-12-30T00:02:56"/>
    <x v="0"/>
    <x v="0"/>
    <x v="3"/>
    <x v="2"/>
    <x v="11"/>
  </r>
  <r>
    <x v="0"/>
    <n v="12"/>
    <x v="5"/>
    <x v="0"/>
    <s v="AD01-9361"/>
    <x v="2"/>
    <n v="12000000"/>
    <x v="0"/>
    <d v="1899-12-30T00:02:56"/>
    <x v="0"/>
    <x v="4"/>
    <x v="3"/>
    <x v="1"/>
    <x v="14"/>
  </r>
  <r>
    <x v="0"/>
    <n v="17"/>
    <x v="9"/>
    <x v="0"/>
    <s v="AD01-9362"/>
    <x v="3"/>
    <n v="20000000"/>
    <x v="1"/>
    <d v="1899-12-30T00:02:56"/>
    <x v="2"/>
    <x v="1"/>
    <x v="6"/>
    <x v="0"/>
    <x v="12"/>
  </r>
  <r>
    <x v="1"/>
    <n v="11"/>
    <x v="4"/>
    <x v="3"/>
    <s v="AD01-9361"/>
    <x v="5"/>
    <n v="0"/>
    <x v="2"/>
    <d v="1899-12-30T00:02:56"/>
    <x v="3"/>
    <x v="9"/>
    <x v="1"/>
    <x v="1"/>
    <x v="2"/>
  </r>
  <r>
    <x v="1"/>
    <n v="1"/>
    <x v="10"/>
    <x v="0"/>
    <s v="AD01-9361"/>
    <x v="5"/>
    <n v="0"/>
    <x v="2"/>
    <d v="1899-12-30T00:02:56"/>
    <x v="3"/>
    <x v="9"/>
    <x v="5"/>
    <x v="3"/>
    <x v="13"/>
  </r>
  <r>
    <x v="0"/>
    <n v="15"/>
    <x v="6"/>
    <x v="0"/>
    <s v="AD01-9361"/>
    <x v="2"/>
    <n v="12000000"/>
    <x v="2"/>
    <d v="1899-12-30T00:03:00"/>
    <x v="0"/>
    <x v="2"/>
    <x v="7"/>
    <x v="1"/>
    <x v="1"/>
  </r>
  <r>
    <x v="0"/>
    <n v="8"/>
    <x v="8"/>
    <x v="0"/>
    <s v="AD01-9362"/>
    <x v="1"/>
    <n v="15000000"/>
    <x v="0"/>
    <d v="1899-12-30T00:03:00"/>
    <x v="0"/>
    <x v="2"/>
    <x v="4"/>
    <x v="1"/>
    <x v="1"/>
  </r>
  <r>
    <x v="0"/>
    <n v="16"/>
    <x v="1"/>
    <x v="1"/>
    <s v="AD01-9361"/>
    <x v="3"/>
    <n v="11000000"/>
    <x v="0"/>
    <d v="1899-12-30T00:03:00"/>
    <x v="2"/>
    <x v="2"/>
    <x v="3"/>
    <x v="0"/>
    <x v="7"/>
  </r>
  <r>
    <x v="0"/>
    <n v="8"/>
    <x v="3"/>
    <x v="0"/>
    <s v="AD01-9364"/>
    <x v="4"/>
    <n v="25000000"/>
    <x v="2"/>
    <d v="1899-12-30T00:03:00"/>
    <x v="0"/>
    <x v="2"/>
    <x v="3"/>
    <x v="1"/>
    <x v="6"/>
  </r>
  <r>
    <x v="0"/>
    <n v="21"/>
    <x v="3"/>
    <x v="5"/>
    <s v="AD01-9362"/>
    <x v="2"/>
    <n v="12000000"/>
    <x v="3"/>
    <d v="1899-12-30T00:03:00"/>
    <x v="0"/>
    <x v="7"/>
    <x v="5"/>
    <x v="0"/>
    <x v="5"/>
  </r>
  <r>
    <x v="0"/>
    <n v="20"/>
    <x v="3"/>
    <x v="4"/>
    <s v="AD01-9364"/>
    <x v="1"/>
    <n v="15000000"/>
    <x v="4"/>
    <d v="1899-12-30T00:03:00"/>
    <x v="0"/>
    <x v="0"/>
    <x v="6"/>
    <x v="0"/>
    <x v="12"/>
  </r>
  <r>
    <x v="0"/>
    <n v="4"/>
    <x v="3"/>
    <x v="0"/>
    <s v="AD01-9365"/>
    <x v="3"/>
    <n v="20000000"/>
    <x v="0"/>
    <d v="1899-12-30T00:03:00"/>
    <x v="0"/>
    <x v="0"/>
    <x v="7"/>
    <x v="2"/>
    <x v="11"/>
  </r>
  <r>
    <x v="0"/>
    <n v="22"/>
    <x v="4"/>
    <x v="3"/>
    <s v="AD01-9362"/>
    <x v="1"/>
    <n v="15000000"/>
    <x v="4"/>
    <d v="1899-12-30T00:03:00"/>
    <x v="0"/>
    <x v="1"/>
    <x v="5"/>
    <x v="0"/>
    <x v="12"/>
  </r>
  <r>
    <x v="0"/>
    <n v="31"/>
    <x v="10"/>
    <x v="2"/>
    <s v="AD01-9365"/>
    <x v="2"/>
    <n v="38000000"/>
    <x v="3"/>
    <d v="1899-12-30T00:03:00"/>
    <x v="1"/>
    <x v="7"/>
    <x v="2"/>
    <x v="1"/>
    <x v="14"/>
  </r>
  <r>
    <x v="0"/>
    <n v="15"/>
    <x v="6"/>
    <x v="0"/>
    <s v="AD01-9361"/>
    <x v="2"/>
    <n v="12000000"/>
    <x v="2"/>
    <d v="1899-12-30T00:03:00"/>
    <x v="0"/>
    <x v="2"/>
    <x v="7"/>
    <x v="1"/>
    <x v="1"/>
  </r>
  <r>
    <x v="0"/>
    <n v="8"/>
    <x v="8"/>
    <x v="0"/>
    <s v="AD01-9362"/>
    <x v="1"/>
    <n v="15000000"/>
    <x v="0"/>
    <d v="1899-12-30T00:03:00"/>
    <x v="0"/>
    <x v="2"/>
    <x v="4"/>
    <x v="1"/>
    <x v="1"/>
  </r>
  <r>
    <x v="0"/>
    <n v="16"/>
    <x v="1"/>
    <x v="1"/>
    <s v="AD01-9361"/>
    <x v="3"/>
    <n v="11000000"/>
    <x v="0"/>
    <d v="1899-12-30T00:03:00"/>
    <x v="2"/>
    <x v="2"/>
    <x v="3"/>
    <x v="0"/>
    <x v="7"/>
  </r>
  <r>
    <x v="1"/>
    <n v="4"/>
    <x v="8"/>
    <x v="0"/>
    <s v="AD01-9364"/>
    <x v="5"/>
    <n v="0"/>
    <x v="0"/>
    <d v="1899-12-30T00:03:00"/>
    <x v="3"/>
    <x v="9"/>
    <x v="2"/>
    <x v="1"/>
    <x v="1"/>
  </r>
  <r>
    <x v="1"/>
    <n v="28"/>
    <x v="2"/>
    <x v="0"/>
    <s v="AD01-9364"/>
    <x v="5"/>
    <n v="0"/>
    <x v="0"/>
    <d v="1899-12-30T00:03:00"/>
    <x v="3"/>
    <x v="9"/>
    <x v="7"/>
    <x v="3"/>
    <x v="4"/>
  </r>
  <r>
    <x v="1"/>
    <n v="10"/>
    <x v="3"/>
    <x v="1"/>
    <s v="AD01-9362"/>
    <x v="5"/>
    <n v="0"/>
    <x v="0"/>
    <d v="1899-12-30T00:03:00"/>
    <x v="3"/>
    <x v="9"/>
    <x v="2"/>
    <x v="0"/>
    <x v="12"/>
  </r>
  <r>
    <x v="1"/>
    <n v="22"/>
    <x v="4"/>
    <x v="4"/>
    <s v="AD01-9361"/>
    <x v="5"/>
    <n v="0"/>
    <x v="1"/>
    <d v="1899-12-30T00:03:00"/>
    <x v="3"/>
    <x v="9"/>
    <x v="4"/>
    <x v="2"/>
    <x v="8"/>
  </r>
  <r>
    <x v="1"/>
    <n v="4"/>
    <x v="8"/>
    <x v="0"/>
    <s v="AD01-9364"/>
    <x v="5"/>
    <n v="0"/>
    <x v="0"/>
    <d v="1899-12-30T00:03:00"/>
    <x v="3"/>
    <x v="9"/>
    <x v="2"/>
    <x v="1"/>
    <x v="1"/>
  </r>
  <r>
    <x v="0"/>
    <n v="4"/>
    <x v="8"/>
    <x v="3"/>
    <s v="AD01-9362"/>
    <x v="0"/>
    <n v="19000000"/>
    <x v="1"/>
    <d v="1899-12-30T00:03:10"/>
    <x v="1"/>
    <x v="7"/>
    <x v="3"/>
    <x v="2"/>
    <x v="3"/>
  </r>
  <r>
    <x v="0"/>
    <n v="17"/>
    <x v="1"/>
    <x v="0"/>
    <s v="AD01-9362"/>
    <x v="1"/>
    <n v="15000000"/>
    <x v="2"/>
    <d v="1899-12-30T00:03:10"/>
    <x v="0"/>
    <x v="4"/>
    <x v="5"/>
    <x v="1"/>
    <x v="15"/>
  </r>
  <r>
    <x v="0"/>
    <n v="30"/>
    <x v="2"/>
    <x v="0"/>
    <s v="AD01-9364"/>
    <x v="0"/>
    <n v="7000000"/>
    <x v="2"/>
    <d v="1899-12-30T00:03:10"/>
    <x v="0"/>
    <x v="0"/>
    <x v="4"/>
    <x v="3"/>
    <x v="4"/>
  </r>
  <r>
    <x v="0"/>
    <n v="18"/>
    <x v="2"/>
    <x v="0"/>
    <s v="AD01-9362"/>
    <x v="2"/>
    <n v="12000000"/>
    <x v="2"/>
    <d v="1899-12-30T00:03:10"/>
    <x v="0"/>
    <x v="4"/>
    <x v="0"/>
    <x v="1"/>
    <x v="6"/>
  </r>
  <r>
    <x v="0"/>
    <n v="27"/>
    <x v="2"/>
    <x v="3"/>
    <s v="AD01-9362"/>
    <x v="1"/>
    <n v="11000000"/>
    <x v="3"/>
    <d v="1899-12-30T00:03:10"/>
    <x v="0"/>
    <x v="7"/>
    <x v="5"/>
    <x v="0"/>
    <x v="7"/>
  </r>
  <r>
    <x v="0"/>
    <n v="12"/>
    <x v="3"/>
    <x v="2"/>
    <s v="AD01-9364"/>
    <x v="2"/>
    <n v="38000000"/>
    <x v="3"/>
    <d v="1899-12-30T00:03:10"/>
    <x v="1"/>
    <x v="2"/>
    <x v="6"/>
    <x v="1"/>
    <x v="14"/>
  </r>
  <r>
    <x v="0"/>
    <n v="8"/>
    <x v="3"/>
    <x v="0"/>
    <s v="AD01-9361"/>
    <x v="2"/>
    <n v="12000000"/>
    <x v="2"/>
    <d v="1899-12-30T00:03:10"/>
    <x v="0"/>
    <x v="7"/>
    <x v="1"/>
    <x v="0"/>
    <x v="12"/>
  </r>
  <r>
    <x v="0"/>
    <n v="11"/>
    <x v="4"/>
    <x v="4"/>
    <s v="AD01-9362"/>
    <x v="4"/>
    <n v="20000000"/>
    <x v="3"/>
    <d v="1899-12-30T00:03:10"/>
    <x v="0"/>
    <x v="8"/>
    <x v="6"/>
    <x v="2"/>
    <x v="8"/>
  </r>
  <r>
    <x v="0"/>
    <n v="2"/>
    <x v="10"/>
    <x v="0"/>
    <s v="AD01-9364"/>
    <x v="3"/>
    <n v="15000000"/>
    <x v="1"/>
    <d v="1899-12-30T00:03:10"/>
    <x v="0"/>
    <x v="0"/>
    <x v="1"/>
    <x v="1"/>
    <x v="2"/>
  </r>
  <r>
    <x v="0"/>
    <n v="4"/>
    <x v="8"/>
    <x v="3"/>
    <s v="AD01-9362"/>
    <x v="0"/>
    <n v="19000000"/>
    <x v="1"/>
    <d v="1899-12-30T00:03:10"/>
    <x v="1"/>
    <x v="7"/>
    <x v="3"/>
    <x v="2"/>
    <x v="3"/>
  </r>
  <r>
    <x v="0"/>
    <n v="17"/>
    <x v="1"/>
    <x v="0"/>
    <s v="AD01-9362"/>
    <x v="1"/>
    <n v="15000000"/>
    <x v="2"/>
    <d v="1899-12-30T00:03:10"/>
    <x v="0"/>
    <x v="4"/>
    <x v="5"/>
    <x v="1"/>
    <x v="15"/>
  </r>
  <r>
    <x v="1"/>
    <n v="13"/>
    <x v="0"/>
    <x v="1"/>
    <s v="AD01-9362"/>
    <x v="5"/>
    <n v="0"/>
    <x v="3"/>
    <d v="1899-12-30T00:03:10"/>
    <x v="3"/>
    <x v="9"/>
    <x v="6"/>
    <x v="0"/>
    <x v="12"/>
  </r>
  <r>
    <x v="1"/>
    <n v="27"/>
    <x v="3"/>
    <x v="1"/>
    <s v="AD01-9362"/>
    <x v="5"/>
    <n v="0"/>
    <x v="2"/>
    <d v="1899-12-30T00:03:10"/>
    <x v="3"/>
    <x v="9"/>
    <x v="5"/>
    <x v="0"/>
    <x v="9"/>
  </r>
  <r>
    <x v="1"/>
    <n v="20"/>
    <x v="3"/>
    <x v="4"/>
    <s v="AD01-9362"/>
    <x v="5"/>
    <n v="0"/>
    <x v="1"/>
    <d v="1899-12-30T00:03:10"/>
    <x v="3"/>
    <x v="9"/>
    <x v="3"/>
    <x v="3"/>
    <x v="13"/>
  </r>
  <r>
    <x v="1"/>
    <n v="18"/>
    <x v="4"/>
    <x v="2"/>
    <s v="AD01-9362"/>
    <x v="5"/>
    <n v="0"/>
    <x v="5"/>
    <d v="1899-12-30T00:03:10"/>
    <x v="3"/>
    <x v="9"/>
    <x v="7"/>
    <x v="0"/>
    <x v="9"/>
  </r>
  <r>
    <x v="1"/>
    <n v="13"/>
    <x v="0"/>
    <x v="1"/>
    <s v="AD01-9362"/>
    <x v="5"/>
    <n v="0"/>
    <x v="3"/>
    <d v="1899-12-30T00:03:10"/>
    <x v="3"/>
    <x v="9"/>
    <x v="6"/>
    <x v="0"/>
    <x v="12"/>
  </r>
  <r>
    <x v="0"/>
    <n v="17"/>
    <x v="5"/>
    <x v="4"/>
    <s v="AD01-9365"/>
    <x v="1"/>
    <n v="15000000"/>
    <x v="1"/>
    <d v="1899-12-30T00:03:12"/>
    <x v="0"/>
    <x v="1"/>
    <x v="2"/>
    <x v="3"/>
    <x v="13"/>
  </r>
  <r>
    <x v="0"/>
    <n v="11"/>
    <x v="6"/>
    <x v="0"/>
    <s v="AD01-9362"/>
    <x v="1"/>
    <n v="15000000"/>
    <x v="5"/>
    <d v="1899-12-30T00:03:12"/>
    <x v="0"/>
    <x v="0"/>
    <x v="7"/>
    <x v="3"/>
    <x v="4"/>
  </r>
  <r>
    <x v="0"/>
    <n v="1"/>
    <x v="8"/>
    <x v="4"/>
    <s v="AD01-9362"/>
    <x v="3"/>
    <n v="20000000"/>
    <x v="0"/>
    <d v="1899-12-30T00:03:12"/>
    <x v="0"/>
    <x v="7"/>
    <x v="3"/>
    <x v="1"/>
    <x v="6"/>
  </r>
  <r>
    <x v="0"/>
    <n v="10"/>
    <x v="11"/>
    <x v="2"/>
    <s v="AD01-9362"/>
    <x v="0"/>
    <n v="7000000"/>
    <x v="3"/>
    <d v="1899-12-30T00:03:12"/>
    <x v="0"/>
    <x v="0"/>
    <x v="7"/>
    <x v="0"/>
    <x v="7"/>
  </r>
  <r>
    <x v="0"/>
    <n v="30"/>
    <x v="2"/>
    <x v="0"/>
    <s v="AD01-9362"/>
    <x v="0"/>
    <n v="19000000"/>
    <x v="1"/>
    <d v="1899-12-30T00:03:12"/>
    <x v="1"/>
    <x v="2"/>
    <x v="0"/>
    <x v="1"/>
    <x v="2"/>
  </r>
  <r>
    <x v="0"/>
    <n v="28"/>
    <x v="2"/>
    <x v="4"/>
    <s v="AD01-9363"/>
    <x v="3"/>
    <n v="11000000"/>
    <x v="2"/>
    <d v="1899-12-30T00:03:12"/>
    <x v="2"/>
    <x v="7"/>
    <x v="0"/>
    <x v="1"/>
    <x v="1"/>
  </r>
  <r>
    <x v="0"/>
    <n v="22"/>
    <x v="2"/>
    <x v="0"/>
    <s v="AD01-9362"/>
    <x v="4"/>
    <n v="25000000"/>
    <x v="0"/>
    <d v="1899-12-30T00:03:12"/>
    <x v="0"/>
    <x v="0"/>
    <x v="5"/>
    <x v="2"/>
    <x v="11"/>
  </r>
  <r>
    <x v="0"/>
    <n v="11"/>
    <x v="2"/>
    <x v="0"/>
    <s v="AD01-9364"/>
    <x v="2"/>
    <n v="12000000"/>
    <x v="0"/>
    <d v="1899-12-30T00:03:12"/>
    <x v="0"/>
    <x v="0"/>
    <x v="7"/>
    <x v="1"/>
    <x v="14"/>
  </r>
  <r>
    <x v="0"/>
    <n v="30"/>
    <x v="2"/>
    <x v="3"/>
    <s v="AD01-9361"/>
    <x v="1"/>
    <n v="15000000"/>
    <x v="5"/>
    <d v="1899-12-30T00:03:12"/>
    <x v="0"/>
    <x v="2"/>
    <x v="7"/>
    <x v="1"/>
    <x v="6"/>
  </r>
  <r>
    <x v="0"/>
    <n v="2"/>
    <x v="3"/>
    <x v="4"/>
    <s v="AD01-9362"/>
    <x v="4"/>
    <n v="21000000"/>
    <x v="1"/>
    <d v="1899-12-30T00:03:12"/>
    <x v="0"/>
    <x v="5"/>
    <x v="2"/>
    <x v="2"/>
    <x v="8"/>
  </r>
  <r>
    <x v="0"/>
    <n v="25"/>
    <x v="3"/>
    <x v="2"/>
    <s v="AD01-9364"/>
    <x v="4"/>
    <n v="25000000"/>
    <x v="2"/>
    <d v="1899-12-30T00:03:12"/>
    <x v="0"/>
    <x v="4"/>
    <x v="2"/>
    <x v="0"/>
    <x v="10"/>
  </r>
  <r>
    <x v="0"/>
    <n v="28"/>
    <x v="3"/>
    <x v="5"/>
    <s v="AD01-9361"/>
    <x v="0"/>
    <n v="7000000"/>
    <x v="2"/>
    <d v="1899-12-30T00:03:12"/>
    <x v="0"/>
    <x v="1"/>
    <x v="7"/>
    <x v="1"/>
    <x v="1"/>
  </r>
  <r>
    <x v="0"/>
    <n v="22"/>
    <x v="3"/>
    <x v="2"/>
    <s v="AD01-9361"/>
    <x v="1"/>
    <n v="15000000"/>
    <x v="2"/>
    <d v="1899-12-30T00:03:12"/>
    <x v="0"/>
    <x v="2"/>
    <x v="6"/>
    <x v="2"/>
    <x v="8"/>
  </r>
  <r>
    <x v="0"/>
    <n v="25"/>
    <x v="3"/>
    <x v="4"/>
    <s v="AD01-9362"/>
    <x v="2"/>
    <n v="12000000"/>
    <x v="1"/>
    <d v="1899-12-30T00:03:12"/>
    <x v="0"/>
    <x v="2"/>
    <x v="6"/>
    <x v="2"/>
    <x v="11"/>
  </r>
  <r>
    <x v="0"/>
    <n v="29"/>
    <x v="3"/>
    <x v="4"/>
    <s v="AD01-9362"/>
    <x v="2"/>
    <n v="12000000"/>
    <x v="1"/>
    <d v="1899-12-30T00:03:12"/>
    <x v="0"/>
    <x v="1"/>
    <x v="7"/>
    <x v="1"/>
    <x v="1"/>
  </r>
  <r>
    <x v="0"/>
    <n v="20"/>
    <x v="4"/>
    <x v="3"/>
    <s v="AD01-9362"/>
    <x v="2"/>
    <n v="38000000"/>
    <x v="3"/>
    <d v="1899-12-30T00:03:12"/>
    <x v="4"/>
    <x v="0"/>
    <x v="5"/>
    <x v="3"/>
    <x v="13"/>
  </r>
  <r>
    <x v="0"/>
    <n v="9"/>
    <x v="4"/>
    <x v="2"/>
    <s v="AD01-9362"/>
    <x v="4"/>
    <n v="25000000"/>
    <x v="2"/>
    <d v="1899-12-30T00:03:12"/>
    <x v="0"/>
    <x v="3"/>
    <x v="3"/>
    <x v="3"/>
    <x v="4"/>
  </r>
  <r>
    <x v="0"/>
    <n v="17"/>
    <x v="10"/>
    <x v="0"/>
    <s v="AD01-9361"/>
    <x v="3"/>
    <n v="11000000"/>
    <x v="1"/>
    <d v="1899-12-30T00:03:12"/>
    <x v="2"/>
    <x v="8"/>
    <x v="0"/>
    <x v="1"/>
    <x v="1"/>
  </r>
  <r>
    <x v="0"/>
    <n v="10"/>
    <x v="10"/>
    <x v="4"/>
    <s v="AD01-9362"/>
    <x v="2"/>
    <n v="12000000"/>
    <x v="3"/>
    <d v="1899-12-30T00:03:12"/>
    <x v="0"/>
    <x v="4"/>
    <x v="0"/>
    <x v="1"/>
    <x v="6"/>
  </r>
  <r>
    <x v="0"/>
    <n v="24"/>
    <x v="10"/>
    <x v="4"/>
    <s v="AD01-9362"/>
    <x v="2"/>
    <n v="12000000"/>
    <x v="2"/>
    <d v="1899-12-30T00:03:12"/>
    <x v="0"/>
    <x v="2"/>
    <x v="5"/>
    <x v="2"/>
    <x v="8"/>
  </r>
  <r>
    <x v="0"/>
    <n v="20"/>
    <x v="10"/>
    <x v="3"/>
    <s v="AD01-9361"/>
    <x v="3"/>
    <n v="20000000"/>
    <x v="3"/>
    <d v="1899-12-30T00:03:12"/>
    <x v="0"/>
    <x v="4"/>
    <x v="6"/>
    <x v="2"/>
    <x v="11"/>
  </r>
  <r>
    <x v="0"/>
    <n v="17"/>
    <x v="5"/>
    <x v="4"/>
    <s v="AD01-9365"/>
    <x v="1"/>
    <n v="15000000"/>
    <x v="1"/>
    <d v="1899-12-30T00:03:12"/>
    <x v="0"/>
    <x v="1"/>
    <x v="2"/>
    <x v="3"/>
    <x v="13"/>
  </r>
  <r>
    <x v="0"/>
    <n v="11"/>
    <x v="6"/>
    <x v="0"/>
    <s v="AD01-9362"/>
    <x v="1"/>
    <n v="15000000"/>
    <x v="5"/>
    <d v="1899-12-30T00:03:12"/>
    <x v="0"/>
    <x v="0"/>
    <x v="7"/>
    <x v="3"/>
    <x v="4"/>
  </r>
  <r>
    <x v="0"/>
    <n v="1"/>
    <x v="8"/>
    <x v="4"/>
    <s v="AD01-9362"/>
    <x v="3"/>
    <n v="20000000"/>
    <x v="0"/>
    <d v="1899-12-30T00:03:12"/>
    <x v="0"/>
    <x v="7"/>
    <x v="3"/>
    <x v="1"/>
    <x v="6"/>
  </r>
  <r>
    <x v="0"/>
    <n v="10"/>
    <x v="11"/>
    <x v="2"/>
    <s v="AD01-9362"/>
    <x v="0"/>
    <n v="7000000"/>
    <x v="3"/>
    <d v="1899-12-30T00:03:12"/>
    <x v="0"/>
    <x v="0"/>
    <x v="7"/>
    <x v="0"/>
    <x v="7"/>
  </r>
  <r>
    <x v="1"/>
    <n v="21"/>
    <x v="6"/>
    <x v="5"/>
    <s v="AD01-9362"/>
    <x v="5"/>
    <n v="0"/>
    <x v="2"/>
    <d v="1899-12-30T00:03:12"/>
    <x v="3"/>
    <x v="9"/>
    <x v="5"/>
    <x v="0"/>
    <x v="7"/>
  </r>
  <r>
    <x v="1"/>
    <n v="16"/>
    <x v="7"/>
    <x v="1"/>
    <s v="AD01-9364"/>
    <x v="5"/>
    <n v="0"/>
    <x v="5"/>
    <d v="1899-12-30T00:03:12"/>
    <x v="3"/>
    <x v="9"/>
    <x v="4"/>
    <x v="0"/>
    <x v="7"/>
  </r>
  <r>
    <x v="1"/>
    <n v="25"/>
    <x v="2"/>
    <x v="1"/>
    <s v="AD01-9362"/>
    <x v="5"/>
    <n v="0"/>
    <x v="1"/>
    <d v="1899-12-30T00:03:12"/>
    <x v="3"/>
    <x v="9"/>
    <x v="2"/>
    <x v="0"/>
    <x v="10"/>
  </r>
  <r>
    <x v="1"/>
    <n v="7"/>
    <x v="10"/>
    <x v="0"/>
    <s v="AD01-9364"/>
    <x v="5"/>
    <n v="0"/>
    <x v="1"/>
    <d v="1899-12-30T00:03:12"/>
    <x v="3"/>
    <x v="9"/>
    <x v="3"/>
    <x v="0"/>
    <x v="5"/>
  </r>
  <r>
    <x v="1"/>
    <n v="23"/>
    <x v="10"/>
    <x v="2"/>
    <s v="AD01-9362"/>
    <x v="5"/>
    <n v="0"/>
    <x v="5"/>
    <d v="1899-12-30T00:03:12"/>
    <x v="3"/>
    <x v="9"/>
    <x v="1"/>
    <x v="1"/>
    <x v="2"/>
  </r>
  <r>
    <x v="1"/>
    <n v="21"/>
    <x v="6"/>
    <x v="5"/>
    <s v="AD01-9362"/>
    <x v="5"/>
    <n v="0"/>
    <x v="2"/>
    <d v="1899-12-30T00:03:12"/>
    <x v="3"/>
    <x v="9"/>
    <x v="5"/>
    <x v="0"/>
    <x v="7"/>
  </r>
  <r>
    <x v="1"/>
    <n v="16"/>
    <x v="7"/>
    <x v="1"/>
    <s v="AD01-9364"/>
    <x v="5"/>
    <n v="0"/>
    <x v="5"/>
    <d v="1899-12-30T00:03:12"/>
    <x v="3"/>
    <x v="9"/>
    <x v="4"/>
    <x v="0"/>
    <x v="7"/>
  </r>
  <r>
    <x v="0"/>
    <n v="30"/>
    <x v="1"/>
    <x v="1"/>
    <s v="AD01-9361"/>
    <x v="4"/>
    <n v="25000000"/>
    <x v="1"/>
    <d v="1899-12-30T00:03:14"/>
    <x v="0"/>
    <x v="8"/>
    <x v="1"/>
    <x v="1"/>
    <x v="1"/>
  </r>
  <r>
    <x v="0"/>
    <n v="25"/>
    <x v="2"/>
    <x v="0"/>
    <s v="AD01-9361"/>
    <x v="3"/>
    <n v="20000000"/>
    <x v="2"/>
    <d v="1899-12-30T00:03:14"/>
    <x v="2"/>
    <x v="0"/>
    <x v="7"/>
    <x v="0"/>
    <x v="10"/>
  </r>
  <r>
    <x v="0"/>
    <n v="9"/>
    <x v="2"/>
    <x v="1"/>
    <s v="AD01-9361"/>
    <x v="0"/>
    <n v="7000000"/>
    <x v="2"/>
    <d v="1899-12-30T00:03:14"/>
    <x v="0"/>
    <x v="2"/>
    <x v="5"/>
    <x v="1"/>
    <x v="1"/>
  </r>
  <r>
    <x v="0"/>
    <n v="29"/>
    <x v="3"/>
    <x v="4"/>
    <s v="AD01-9362"/>
    <x v="2"/>
    <n v="12000000"/>
    <x v="1"/>
    <d v="1899-12-30T00:03:14"/>
    <x v="0"/>
    <x v="7"/>
    <x v="2"/>
    <x v="2"/>
    <x v="3"/>
  </r>
  <r>
    <x v="0"/>
    <n v="13"/>
    <x v="3"/>
    <x v="1"/>
    <s v="AD01-9361"/>
    <x v="2"/>
    <n v="12000000"/>
    <x v="2"/>
    <d v="1899-12-30T00:03:14"/>
    <x v="0"/>
    <x v="0"/>
    <x v="3"/>
    <x v="3"/>
    <x v="4"/>
  </r>
  <r>
    <x v="0"/>
    <n v="29"/>
    <x v="3"/>
    <x v="2"/>
    <s v="AD01-9365"/>
    <x v="2"/>
    <n v="12000000"/>
    <x v="1"/>
    <d v="1899-12-30T00:03:14"/>
    <x v="0"/>
    <x v="5"/>
    <x v="6"/>
    <x v="2"/>
    <x v="8"/>
  </r>
  <r>
    <x v="0"/>
    <n v="1"/>
    <x v="4"/>
    <x v="1"/>
    <s v="AD01-9361"/>
    <x v="2"/>
    <n v="38000000"/>
    <x v="3"/>
    <d v="1899-12-30T00:03:14"/>
    <x v="1"/>
    <x v="0"/>
    <x v="2"/>
    <x v="0"/>
    <x v="5"/>
  </r>
  <r>
    <x v="0"/>
    <n v="22"/>
    <x v="4"/>
    <x v="0"/>
    <s v="AD01-9363"/>
    <x v="3"/>
    <n v="20000000"/>
    <x v="5"/>
    <d v="1899-12-30T00:03:14"/>
    <x v="0"/>
    <x v="4"/>
    <x v="5"/>
    <x v="0"/>
    <x v="7"/>
  </r>
  <r>
    <x v="0"/>
    <n v="1"/>
    <x v="10"/>
    <x v="0"/>
    <s v="AD01-9361"/>
    <x v="4"/>
    <n v="21000000"/>
    <x v="2"/>
    <d v="1899-12-30T00:03:14"/>
    <x v="0"/>
    <x v="5"/>
    <x v="4"/>
    <x v="0"/>
    <x v="12"/>
  </r>
  <r>
    <x v="0"/>
    <n v="15"/>
    <x v="10"/>
    <x v="1"/>
    <s v="AD01-9362"/>
    <x v="1"/>
    <n v="15000000"/>
    <x v="2"/>
    <d v="1899-12-30T00:03:14"/>
    <x v="0"/>
    <x v="2"/>
    <x v="0"/>
    <x v="0"/>
    <x v="9"/>
  </r>
  <r>
    <x v="1"/>
    <n v="20"/>
    <x v="7"/>
    <x v="0"/>
    <s v="AD01-9361"/>
    <x v="5"/>
    <n v="0"/>
    <x v="2"/>
    <d v="1899-12-30T00:03:14"/>
    <x v="3"/>
    <x v="9"/>
    <x v="7"/>
    <x v="3"/>
    <x v="4"/>
  </r>
  <r>
    <x v="1"/>
    <n v="10"/>
    <x v="10"/>
    <x v="1"/>
    <s v="AD01-9362"/>
    <x v="5"/>
    <n v="0"/>
    <x v="3"/>
    <d v="1899-12-30T00:03:14"/>
    <x v="3"/>
    <x v="9"/>
    <x v="5"/>
    <x v="0"/>
    <x v="12"/>
  </r>
  <r>
    <x v="1"/>
    <n v="20"/>
    <x v="10"/>
    <x v="0"/>
    <s v="AD01-9361"/>
    <x v="5"/>
    <n v="0"/>
    <x v="1"/>
    <d v="1899-12-30T00:03:14"/>
    <x v="3"/>
    <x v="9"/>
    <x v="3"/>
    <x v="1"/>
    <x v="14"/>
  </r>
  <r>
    <x v="1"/>
    <n v="20"/>
    <x v="7"/>
    <x v="0"/>
    <s v="AD01-9361"/>
    <x v="5"/>
    <n v="0"/>
    <x v="2"/>
    <d v="1899-12-30T00:03:14"/>
    <x v="3"/>
    <x v="9"/>
    <x v="7"/>
    <x v="3"/>
    <x v="4"/>
  </r>
  <r>
    <x v="0"/>
    <n v="12"/>
    <x v="5"/>
    <x v="0"/>
    <s v="AD01-9361"/>
    <x v="4"/>
    <n v="25000000"/>
    <x v="1"/>
    <d v="1899-12-30T00:03:16"/>
    <x v="0"/>
    <x v="1"/>
    <x v="2"/>
    <x v="1"/>
    <x v="6"/>
  </r>
  <r>
    <x v="0"/>
    <n v="1"/>
    <x v="9"/>
    <x v="0"/>
    <s v="AD01-9361"/>
    <x v="3"/>
    <n v="20000000"/>
    <x v="3"/>
    <d v="1899-12-30T00:03:16"/>
    <x v="2"/>
    <x v="4"/>
    <x v="3"/>
    <x v="3"/>
    <x v="13"/>
  </r>
  <r>
    <x v="0"/>
    <n v="28"/>
    <x v="9"/>
    <x v="4"/>
    <s v="AD01-9364"/>
    <x v="3"/>
    <n v="15000000"/>
    <x v="2"/>
    <d v="1899-12-30T00:03:16"/>
    <x v="0"/>
    <x v="2"/>
    <x v="6"/>
    <x v="3"/>
    <x v="13"/>
  </r>
  <r>
    <x v="0"/>
    <n v="3"/>
    <x v="2"/>
    <x v="0"/>
    <s v="AD01-9364"/>
    <x v="1"/>
    <n v="12000000"/>
    <x v="1"/>
    <d v="1899-12-30T00:03:16"/>
    <x v="0"/>
    <x v="2"/>
    <x v="2"/>
    <x v="1"/>
    <x v="1"/>
  </r>
  <r>
    <x v="0"/>
    <n v="28"/>
    <x v="3"/>
    <x v="3"/>
    <s v="AD01-9363"/>
    <x v="2"/>
    <n v="38000000"/>
    <x v="2"/>
    <d v="1899-12-30T00:03:16"/>
    <x v="1"/>
    <x v="2"/>
    <x v="1"/>
    <x v="0"/>
    <x v="9"/>
  </r>
  <r>
    <x v="0"/>
    <n v="28"/>
    <x v="3"/>
    <x v="0"/>
    <s v="AD01-9364"/>
    <x v="0"/>
    <n v="19000000"/>
    <x v="1"/>
    <d v="1899-12-30T00:03:16"/>
    <x v="1"/>
    <x v="0"/>
    <x v="6"/>
    <x v="0"/>
    <x v="7"/>
  </r>
  <r>
    <x v="0"/>
    <n v="23"/>
    <x v="3"/>
    <x v="4"/>
    <s v="AD01-9362"/>
    <x v="2"/>
    <n v="10000000"/>
    <x v="2"/>
    <d v="1899-12-30T00:03:16"/>
    <x v="0"/>
    <x v="0"/>
    <x v="1"/>
    <x v="0"/>
    <x v="7"/>
  </r>
  <r>
    <x v="0"/>
    <n v="26"/>
    <x v="3"/>
    <x v="2"/>
    <s v="AD01-9361"/>
    <x v="0"/>
    <n v="7000000"/>
    <x v="2"/>
    <d v="1899-12-30T00:03:16"/>
    <x v="0"/>
    <x v="2"/>
    <x v="3"/>
    <x v="1"/>
    <x v="2"/>
  </r>
  <r>
    <x v="0"/>
    <n v="1"/>
    <x v="3"/>
    <x v="3"/>
    <s v="AD01-9365"/>
    <x v="1"/>
    <n v="11000000"/>
    <x v="0"/>
    <d v="1899-12-30T00:03:16"/>
    <x v="0"/>
    <x v="0"/>
    <x v="4"/>
    <x v="2"/>
    <x v="11"/>
  </r>
  <r>
    <x v="0"/>
    <n v="12"/>
    <x v="4"/>
    <x v="4"/>
    <s v="AD01-9364"/>
    <x v="4"/>
    <n v="25000000"/>
    <x v="3"/>
    <d v="1899-12-30T00:03:16"/>
    <x v="0"/>
    <x v="1"/>
    <x v="5"/>
    <x v="1"/>
    <x v="2"/>
  </r>
  <r>
    <x v="0"/>
    <n v="12"/>
    <x v="5"/>
    <x v="0"/>
    <s v="AD01-9361"/>
    <x v="4"/>
    <n v="25000000"/>
    <x v="1"/>
    <d v="1899-12-30T00:03:16"/>
    <x v="0"/>
    <x v="1"/>
    <x v="2"/>
    <x v="1"/>
    <x v="6"/>
  </r>
  <r>
    <x v="0"/>
    <n v="1"/>
    <x v="9"/>
    <x v="0"/>
    <s v="AD01-9361"/>
    <x v="3"/>
    <n v="20000000"/>
    <x v="3"/>
    <d v="1899-12-30T00:03:16"/>
    <x v="2"/>
    <x v="4"/>
    <x v="3"/>
    <x v="3"/>
    <x v="13"/>
  </r>
  <r>
    <x v="0"/>
    <n v="28"/>
    <x v="9"/>
    <x v="4"/>
    <s v="AD01-9364"/>
    <x v="3"/>
    <n v="15000000"/>
    <x v="2"/>
    <d v="1899-12-30T00:03:16"/>
    <x v="0"/>
    <x v="2"/>
    <x v="6"/>
    <x v="3"/>
    <x v="13"/>
  </r>
  <r>
    <x v="1"/>
    <n v="9"/>
    <x v="9"/>
    <x v="0"/>
    <s v="AD01-9364"/>
    <x v="5"/>
    <n v="0"/>
    <x v="0"/>
    <d v="1899-12-30T00:03:16"/>
    <x v="3"/>
    <x v="9"/>
    <x v="5"/>
    <x v="0"/>
    <x v="12"/>
  </r>
  <r>
    <x v="1"/>
    <n v="17"/>
    <x v="2"/>
    <x v="1"/>
    <s v="AD01-9364"/>
    <x v="5"/>
    <n v="0"/>
    <x v="2"/>
    <d v="1899-12-30T00:03:16"/>
    <x v="3"/>
    <x v="9"/>
    <x v="7"/>
    <x v="2"/>
    <x v="8"/>
  </r>
  <r>
    <x v="1"/>
    <n v="11"/>
    <x v="4"/>
    <x v="5"/>
    <s v="AD01-9362"/>
    <x v="5"/>
    <n v="0"/>
    <x v="0"/>
    <d v="1899-12-30T00:03:16"/>
    <x v="3"/>
    <x v="9"/>
    <x v="4"/>
    <x v="1"/>
    <x v="1"/>
  </r>
  <r>
    <x v="1"/>
    <n v="9"/>
    <x v="9"/>
    <x v="0"/>
    <s v="AD01-9364"/>
    <x v="5"/>
    <n v="0"/>
    <x v="0"/>
    <d v="1899-12-30T00:03:16"/>
    <x v="3"/>
    <x v="9"/>
    <x v="5"/>
    <x v="0"/>
    <x v="12"/>
  </r>
  <r>
    <x v="0"/>
    <n v="3"/>
    <x v="1"/>
    <x v="2"/>
    <s v="AD01-9362"/>
    <x v="0"/>
    <n v="19000000"/>
    <x v="2"/>
    <d v="1899-12-30T00:03:17"/>
    <x v="1"/>
    <x v="3"/>
    <x v="5"/>
    <x v="3"/>
    <x v="4"/>
  </r>
  <r>
    <x v="0"/>
    <n v="30"/>
    <x v="1"/>
    <x v="2"/>
    <s v="AD01-9361"/>
    <x v="2"/>
    <n v="12000000"/>
    <x v="2"/>
    <d v="1899-12-30T00:03:17"/>
    <x v="0"/>
    <x v="2"/>
    <x v="2"/>
    <x v="1"/>
    <x v="2"/>
  </r>
  <r>
    <x v="0"/>
    <n v="21"/>
    <x v="2"/>
    <x v="0"/>
    <s v="AD01-9363"/>
    <x v="1"/>
    <n v="15000000"/>
    <x v="1"/>
    <d v="1899-12-30T00:03:17"/>
    <x v="0"/>
    <x v="2"/>
    <x v="3"/>
    <x v="2"/>
    <x v="11"/>
  </r>
  <r>
    <x v="0"/>
    <n v="31"/>
    <x v="3"/>
    <x v="3"/>
    <s v="AD01-9361"/>
    <x v="1"/>
    <n v="15000000"/>
    <x v="2"/>
    <d v="1899-12-30T00:03:17"/>
    <x v="0"/>
    <x v="0"/>
    <x v="0"/>
    <x v="3"/>
    <x v="13"/>
  </r>
  <r>
    <x v="0"/>
    <n v="27"/>
    <x v="3"/>
    <x v="0"/>
    <s v="AD01-9361"/>
    <x v="2"/>
    <n v="12000000"/>
    <x v="5"/>
    <d v="1899-12-30T00:03:17"/>
    <x v="0"/>
    <x v="1"/>
    <x v="6"/>
    <x v="0"/>
    <x v="0"/>
  </r>
  <r>
    <x v="0"/>
    <n v="30"/>
    <x v="4"/>
    <x v="0"/>
    <s v="AD01-9361"/>
    <x v="4"/>
    <n v="20000000"/>
    <x v="2"/>
    <d v="1899-12-30T00:03:17"/>
    <x v="0"/>
    <x v="0"/>
    <x v="4"/>
    <x v="3"/>
    <x v="4"/>
  </r>
  <r>
    <x v="0"/>
    <n v="20"/>
    <x v="4"/>
    <x v="0"/>
    <s v="AD01-9364"/>
    <x v="1"/>
    <n v="15000000"/>
    <x v="5"/>
    <d v="1899-12-30T00:03:17"/>
    <x v="0"/>
    <x v="2"/>
    <x v="5"/>
    <x v="0"/>
    <x v="10"/>
  </r>
  <r>
    <x v="0"/>
    <n v="4"/>
    <x v="4"/>
    <x v="3"/>
    <s v="AD01-9361"/>
    <x v="0"/>
    <n v="7000000"/>
    <x v="2"/>
    <d v="1899-12-30T00:03:17"/>
    <x v="0"/>
    <x v="4"/>
    <x v="1"/>
    <x v="1"/>
    <x v="1"/>
  </r>
  <r>
    <x v="0"/>
    <n v="3"/>
    <x v="1"/>
    <x v="2"/>
    <s v="AD01-9362"/>
    <x v="0"/>
    <n v="19000000"/>
    <x v="2"/>
    <d v="1899-12-30T00:03:17"/>
    <x v="1"/>
    <x v="3"/>
    <x v="5"/>
    <x v="3"/>
    <x v="4"/>
  </r>
  <r>
    <x v="0"/>
    <n v="30"/>
    <x v="1"/>
    <x v="2"/>
    <s v="AD01-9361"/>
    <x v="2"/>
    <n v="12000000"/>
    <x v="2"/>
    <d v="1899-12-30T00:03:17"/>
    <x v="0"/>
    <x v="2"/>
    <x v="2"/>
    <x v="1"/>
    <x v="2"/>
  </r>
  <r>
    <x v="1"/>
    <n v="14"/>
    <x v="3"/>
    <x v="4"/>
    <s v="AD01-9362"/>
    <x v="5"/>
    <n v="0"/>
    <x v="3"/>
    <d v="1899-12-30T00:03:17"/>
    <x v="3"/>
    <x v="9"/>
    <x v="1"/>
    <x v="0"/>
    <x v="7"/>
  </r>
  <r>
    <x v="1"/>
    <n v="5"/>
    <x v="3"/>
    <x v="1"/>
    <s v="AD01-9361"/>
    <x v="5"/>
    <n v="0"/>
    <x v="1"/>
    <d v="1899-12-30T00:03:17"/>
    <x v="3"/>
    <x v="9"/>
    <x v="7"/>
    <x v="1"/>
    <x v="14"/>
  </r>
  <r>
    <x v="1"/>
    <n v="2"/>
    <x v="10"/>
    <x v="4"/>
    <s v="AD01-9362"/>
    <x v="5"/>
    <n v="0"/>
    <x v="0"/>
    <d v="1899-12-30T00:03:17"/>
    <x v="3"/>
    <x v="9"/>
    <x v="2"/>
    <x v="0"/>
    <x v="7"/>
  </r>
  <r>
    <x v="1"/>
    <n v="30"/>
    <x v="10"/>
    <x v="3"/>
    <s v="AD01-9361"/>
    <x v="5"/>
    <n v="0"/>
    <x v="2"/>
    <d v="1899-12-30T00:03:17"/>
    <x v="3"/>
    <x v="9"/>
    <x v="2"/>
    <x v="2"/>
    <x v="8"/>
  </r>
  <r>
    <x v="1"/>
    <n v="10"/>
    <x v="10"/>
    <x v="1"/>
    <s v="AD01-9362"/>
    <x v="5"/>
    <n v="0"/>
    <x v="1"/>
    <d v="1899-12-30T00:03:17"/>
    <x v="3"/>
    <x v="9"/>
    <x v="3"/>
    <x v="2"/>
    <x v="3"/>
  </r>
  <r>
    <x v="0"/>
    <n v="1"/>
    <x v="5"/>
    <x v="4"/>
    <s v="AD01-9361"/>
    <x v="0"/>
    <n v="7000000"/>
    <x v="0"/>
    <d v="1899-12-30T00:03:30"/>
    <x v="0"/>
    <x v="6"/>
    <x v="6"/>
    <x v="0"/>
    <x v="5"/>
  </r>
  <r>
    <x v="0"/>
    <n v="11"/>
    <x v="6"/>
    <x v="3"/>
    <s v="AD01-9361"/>
    <x v="3"/>
    <n v="20000000"/>
    <x v="2"/>
    <d v="1899-12-30T00:03:30"/>
    <x v="2"/>
    <x v="2"/>
    <x v="7"/>
    <x v="1"/>
    <x v="14"/>
  </r>
  <r>
    <x v="0"/>
    <n v="25"/>
    <x v="1"/>
    <x v="0"/>
    <s v="AD01-9364"/>
    <x v="1"/>
    <n v="15000000"/>
    <x v="1"/>
    <d v="1899-12-30T00:03:30"/>
    <x v="0"/>
    <x v="0"/>
    <x v="1"/>
    <x v="3"/>
    <x v="13"/>
  </r>
  <r>
    <x v="0"/>
    <n v="17"/>
    <x v="2"/>
    <x v="5"/>
    <s v="AD01-9364"/>
    <x v="1"/>
    <n v="11000000"/>
    <x v="3"/>
    <d v="1899-12-30T00:03:30"/>
    <x v="0"/>
    <x v="0"/>
    <x v="1"/>
    <x v="3"/>
    <x v="13"/>
  </r>
  <r>
    <x v="0"/>
    <n v="30"/>
    <x v="2"/>
    <x v="0"/>
    <s v="AD01-9361"/>
    <x v="4"/>
    <n v="25000000"/>
    <x v="0"/>
    <d v="1899-12-30T00:03:30"/>
    <x v="0"/>
    <x v="0"/>
    <x v="3"/>
    <x v="0"/>
    <x v="5"/>
  </r>
  <r>
    <x v="0"/>
    <n v="22"/>
    <x v="3"/>
    <x v="0"/>
    <s v="AD01-9362"/>
    <x v="2"/>
    <n v="38000000"/>
    <x v="4"/>
    <d v="1899-12-30T00:03:30"/>
    <x v="1"/>
    <x v="2"/>
    <x v="5"/>
    <x v="0"/>
    <x v="12"/>
  </r>
  <r>
    <x v="0"/>
    <n v="7"/>
    <x v="3"/>
    <x v="0"/>
    <s v="AD01-9362"/>
    <x v="2"/>
    <n v="10000000"/>
    <x v="5"/>
    <d v="1899-12-30T00:03:30"/>
    <x v="0"/>
    <x v="2"/>
    <x v="2"/>
    <x v="1"/>
    <x v="2"/>
  </r>
  <r>
    <x v="0"/>
    <n v="8"/>
    <x v="3"/>
    <x v="0"/>
    <s v="AD01-9362"/>
    <x v="1"/>
    <n v="12000000"/>
    <x v="0"/>
    <d v="1899-12-30T00:03:30"/>
    <x v="0"/>
    <x v="7"/>
    <x v="2"/>
    <x v="2"/>
    <x v="8"/>
  </r>
  <r>
    <x v="0"/>
    <n v="19"/>
    <x v="3"/>
    <x v="1"/>
    <s v="AD01-9365"/>
    <x v="3"/>
    <n v="20000000"/>
    <x v="1"/>
    <d v="1899-12-30T00:03:30"/>
    <x v="0"/>
    <x v="7"/>
    <x v="4"/>
    <x v="1"/>
    <x v="15"/>
  </r>
  <r>
    <x v="0"/>
    <n v="28"/>
    <x v="3"/>
    <x v="3"/>
    <s v="AD01-9362"/>
    <x v="2"/>
    <n v="12000000"/>
    <x v="0"/>
    <d v="1899-12-30T00:03:30"/>
    <x v="0"/>
    <x v="5"/>
    <x v="5"/>
    <x v="2"/>
    <x v="11"/>
  </r>
  <r>
    <x v="0"/>
    <n v="5"/>
    <x v="4"/>
    <x v="0"/>
    <s v="AD01-9362"/>
    <x v="0"/>
    <n v="19000000"/>
    <x v="2"/>
    <d v="1899-12-30T00:03:30"/>
    <x v="1"/>
    <x v="1"/>
    <x v="1"/>
    <x v="1"/>
    <x v="1"/>
  </r>
  <r>
    <x v="0"/>
    <n v="1"/>
    <x v="5"/>
    <x v="4"/>
    <s v="AD01-9361"/>
    <x v="0"/>
    <n v="7000000"/>
    <x v="0"/>
    <d v="1899-12-30T00:03:30"/>
    <x v="0"/>
    <x v="6"/>
    <x v="6"/>
    <x v="0"/>
    <x v="5"/>
  </r>
  <r>
    <x v="0"/>
    <n v="11"/>
    <x v="6"/>
    <x v="3"/>
    <s v="AD01-9361"/>
    <x v="3"/>
    <n v="20000000"/>
    <x v="2"/>
    <d v="1899-12-30T00:03:30"/>
    <x v="2"/>
    <x v="2"/>
    <x v="7"/>
    <x v="1"/>
    <x v="14"/>
  </r>
  <r>
    <x v="0"/>
    <n v="25"/>
    <x v="1"/>
    <x v="0"/>
    <s v="AD01-9364"/>
    <x v="1"/>
    <n v="15000000"/>
    <x v="1"/>
    <d v="1899-12-30T00:03:30"/>
    <x v="0"/>
    <x v="0"/>
    <x v="1"/>
    <x v="3"/>
    <x v="13"/>
  </r>
  <r>
    <x v="1"/>
    <n v="12"/>
    <x v="2"/>
    <x v="2"/>
    <s v="AD01-9362"/>
    <x v="5"/>
    <n v="0"/>
    <x v="1"/>
    <d v="1899-12-30T00:03:30"/>
    <x v="3"/>
    <x v="9"/>
    <x v="2"/>
    <x v="0"/>
    <x v="9"/>
  </r>
  <r>
    <x v="1"/>
    <n v="14"/>
    <x v="10"/>
    <x v="1"/>
    <s v="AD01-9361"/>
    <x v="5"/>
    <n v="0"/>
    <x v="3"/>
    <d v="1899-12-30T00:03:30"/>
    <x v="3"/>
    <x v="9"/>
    <x v="2"/>
    <x v="1"/>
    <x v="2"/>
  </r>
  <r>
    <x v="0"/>
    <n v="11"/>
    <x v="6"/>
    <x v="0"/>
    <s v="AD01-9365"/>
    <x v="1"/>
    <n v="15000000"/>
    <x v="1"/>
    <d v="1899-12-30T00:03:40"/>
    <x v="0"/>
    <x v="0"/>
    <x v="3"/>
    <x v="3"/>
    <x v="13"/>
  </r>
  <r>
    <x v="0"/>
    <n v="13"/>
    <x v="11"/>
    <x v="3"/>
    <s v="AD01-9361"/>
    <x v="1"/>
    <n v="15000000"/>
    <x v="5"/>
    <d v="1899-12-30T00:03:40"/>
    <x v="0"/>
    <x v="5"/>
    <x v="7"/>
    <x v="2"/>
    <x v="11"/>
  </r>
  <r>
    <x v="0"/>
    <n v="10"/>
    <x v="1"/>
    <x v="0"/>
    <s v="AD01-9361"/>
    <x v="2"/>
    <n v="12000000"/>
    <x v="2"/>
    <d v="1899-12-30T00:03:40"/>
    <x v="0"/>
    <x v="2"/>
    <x v="6"/>
    <x v="1"/>
    <x v="6"/>
  </r>
  <r>
    <x v="0"/>
    <n v="19"/>
    <x v="1"/>
    <x v="4"/>
    <s v="AD01-9362"/>
    <x v="1"/>
    <n v="15000000"/>
    <x v="2"/>
    <d v="1899-12-30T00:03:40"/>
    <x v="0"/>
    <x v="0"/>
    <x v="4"/>
    <x v="2"/>
    <x v="11"/>
  </r>
  <r>
    <x v="0"/>
    <n v="11"/>
    <x v="2"/>
    <x v="0"/>
    <s v="AD01-9361"/>
    <x v="4"/>
    <n v="21000000"/>
    <x v="5"/>
    <d v="1899-12-30T00:03:40"/>
    <x v="0"/>
    <x v="7"/>
    <x v="4"/>
    <x v="1"/>
    <x v="15"/>
  </r>
  <r>
    <x v="0"/>
    <n v="30"/>
    <x v="2"/>
    <x v="2"/>
    <s v="AD01-9364"/>
    <x v="3"/>
    <n v="20000000"/>
    <x v="3"/>
    <d v="1899-12-30T00:03:40"/>
    <x v="0"/>
    <x v="6"/>
    <x v="5"/>
    <x v="1"/>
    <x v="1"/>
  </r>
  <r>
    <x v="0"/>
    <n v="30"/>
    <x v="3"/>
    <x v="1"/>
    <s v="AD01-9362"/>
    <x v="2"/>
    <n v="12000000"/>
    <x v="1"/>
    <d v="1899-12-30T00:03:40"/>
    <x v="0"/>
    <x v="7"/>
    <x v="6"/>
    <x v="2"/>
    <x v="11"/>
  </r>
  <r>
    <x v="0"/>
    <n v="17"/>
    <x v="4"/>
    <x v="2"/>
    <s v="AD01-9364"/>
    <x v="3"/>
    <n v="11000000"/>
    <x v="1"/>
    <d v="1899-12-30T00:03:40"/>
    <x v="2"/>
    <x v="2"/>
    <x v="4"/>
    <x v="3"/>
    <x v="13"/>
  </r>
  <r>
    <x v="0"/>
    <n v="16"/>
    <x v="4"/>
    <x v="3"/>
    <s v="AD01-9365"/>
    <x v="4"/>
    <n v="25000000"/>
    <x v="1"/>
    <d v="1899-12-30T00:03:40"/>
    <x v="0"/>
    <x v="2"/>
    <x v="1"/>
    <x v="1"/>
    <x v="6"/>
  </r>
  <r>
    <x v="0"/>
    <n v="27"/>
    <x v="10"/>
    <x v="2"/>
    <s v="AD01-9362"/>
    <x v="2"/>
    <n v="38000000"/>
    <x v="1"/>
    <d v="1899-12-30T00:03:40"/>
    <x v="1"/>
    <x v="0"/>
    <x v="2"/>
    <x v="0"/>
    <x v="10"/>
  </r>
  <r>
    <x v="0"/>
    <n v="11"/>
    <x v="6"/>
    <x v="0"/>
    <s v="AD01-9365"/>
    <x v="1"/>
    <n v="15000000"/>
    <x v="1"/>
    <d v="1899-12-30T00:03:40"/>
    <x v="0"/>
    <x v="0"/>
    <x v="3"/>
    <x v="3"/>
    <x v="13"/>
  </r>
  <r>
    <x v="0"/>
    <n v="13"/>
    <x v="11"/>
    <x v="3"/>
    <s v="AD01-9361"/>
    <x v="1"/>
    <n v="15000000"/>
    <x v="5"/>
    <d v="1899-12-30T00:03:40"/>
    <x v="0"/>
    <x v="5"/>
    <x v="7"/>
    <x v="2"/>
    <x v="11"/>
  </r>
  <r>
    <x v="0"/>
    <n v="10"/>
    <x v="1"/>
    <x v="0"/>
    <s v="AD01-9361"/>
    <x v="2"/>
    <n v="12000000"/>
    <x v="2"/>
    <d v="1899-12-30T00:03:40"/>
    <x v="0"/>
    <x v="2"/>
    <x v="6"/>
    <x v="1"/>
    <x v="6"/>
  </r>
  <r>
    <x v="0"/>
    <n v="19"/>
    <x v="1"/>
    <x v="4"/>
    <s v="AD01-9362"/>
    <x v="1"/>
    <n v="15000000"/>
    <x v="2"/>
    <d v="1899-12-30T00:03:40"/>
    <x v="0"/>
    <x v="0"/>
    <x v="4"/>
    <x v="2"/>
    <x v="11"/>
  </r>
  <r>
    <x v="1"/>
    <n v="23"/>
    <x v="2"/>
    <x v="2"/>
    <s v="AD01-9362"/>
    <x v="5"/>
    <n v="0"/>
    <x v="1"/>
    <d v="1899-12-30T00:03:40"/>
    <x v="3"/>
    <x v="9"/>
    <x v="4"/>
    <x v="1"/>
    <x v="1"/>
  </r>
  <r>
    <x v="1"/>
    <n v="19"/>
    <x v="3"/>
    <x v="2"/>
    <s v="AD01-9362"/>
    <x v="5"/>
    <n v="0"/>
    <x v="3"/>
    <d v="1899-12-30T00:03:40"/>
    <x v="3"/>
    <x v="9"/>
    <x v="5"/>
    <x v="0"/>
    <x v="10"/>
  </r>
  <r>
    <x v="1"/>
    <n v="27"/>
    <x v="4"/>
    <x v="0"/>
    <s v="AD01-9362"/>
    <x v="5"/>
    <n v="0"/>
    <x v="1"/>
    <d v="1899-12-30T00:03:40"/>
    <x v="3"/>
    <x v="9"/>
    <x v="2"/>
    <x v="0"/>
    <x v="9"/>
  </r>
  <r>
    <x v="0"/>
    <n v="15"/>
    <x v="6"/>
    <x v="4"/>
    <s v="AD01-9361"/>
    <x v="1"/>
    <n v="12000000"/>
    <x v="3"/>
    <d v="1899-12-30T00:04:00"/>
    <x v="0"/>
    <x v="2"/>
    <x v="2"/>
    <x v="0"/>
    <x v="7"/>
  </r>
  <r>
    <x v="0"/>
    <n v="4"/>
    <x v="11"/>
    <x v="1"/>
    <s v="AD01-9361"/>
    <x v="0"/>
    <n v="19000000"/>
    <x v="2"/>
    <d v="1899-12-30T00:04:00"/>
    <x v="1"/>
    <x v="5"/>
    <x v="1"/>
    <x v="2"/>
    <x v="3"/>
  </r>
  <r>
    <x v="0"/>
    <n v="11"/>
    <x v="2"/>
    <x v="0"/>
    <s v="AD01-9364"/>
    <x v="2"/>
    <n v="38000000"/>
    <x v="1"/>
    <d v="1899-12-30T00:04:00"/>
    <x v="4"/>
    <x v="4"/>
    <x v="4"/>
    <x v="1"/>
    <x v="15"/>
  </r>
  <r>
    <x v="0"/>
    <n v="23"/>
    <x v="2"/>
    <x v="2"/>
    <s v="AD01-9364"/>
    <x v="0"/>
    <n v="7000000"/>
    <x v="0"/>
    <d v="1899-12-30T00:04:00"/>
    <x v="0"/>
    <x v="0"/>
    <x v="5"/>
    <x v="3"/>
    <x v="4"/>
  </r>
  <r>
    <x v="0"/>
    <n v="8"/>
    <x v="3"/>
    <x v="1"/>
    <s v="AD01-9361"/>
    <x v="3"/>
    <n v="20000000"/>
    <x v="3"/>
    <d v="1899-12-30T00:04:00"/>
    <x v="2"/>
    <x v="0"/>
    <x v="0"/>
    <x v="1"/>
    <x v="2"/>
  </r>
  <r>
    <x v="0"/>
    <n v="8"/>
    <x v="3"/>
    <x v="1"/>
    <s v="AD01-9364"/>
    <x v="1"/>
    <n v="15000000"/>
    <x v="1"/>
    <d v="1899-12-30T00:04:00"/>
    <x v="0"/>
    <x v="5"/>
    <x v="3"/>
    <x v="0"/>
    <x v="12"/>
  </r>
  <r>
    <x v="0"/>
    <n v="29"/>
    <x v="3"/>
    <x v="0"/>
    <s v="AD01-9364"/>
    <x v="2"/>
    <n v="12000000"/>
    <x v="1"/>
    <d v="1899-12-30T00:04:00"/>
    <x v="0"/>
    <x v="8"/>
    <x v="6"/>
    <x v="0"/>
    <x v="9"/>
  </r>
  <r>
    <x v="0"/>
    <n v="25"/>
    <x v="3"/>
    <x v="2"/>
    <s v="AD01-9361"/>
    <x v="4"/>
    <n v="25000000"/>
    <x v="0"/>
    <d v="1899-12-30T00:04:00"/>
    <x v="0"/>
    <x v="2"/>
    <x v="7"/>
    <x v="2"/>
    <x v="11"/>
  </r>
  <r>
    <x v="0"/>
    <n v="22"/>
    <x v="4"/>
    <x v="1"/>
    <s v="AD01-9361"/>
    <x v="2"/>
    <n v="12000000"/>
    <x v="3"/>
    <d v="1899-12-30T00:04:00"/>
    <x v="0"/>
    <x v="4"/>
    <x v="1"/>
    <x v="1"/>
    <x v="6"/>
  </r>
  <r>
    <x v="0"/>
    <n v="15"/>
    <x v="6"/>
    <x v="4"/>
    <s v="AD01-9361"/>
    <x v="1"/>
    <n v="12000000"/>
    <x v="3"/>
    <d v="1899-12-30T00:04:00"/>
    <x v="0"/>
    <x v="2"/>
    <x v="2"/>
    <x v="0"/>
    <x v="7"/>
  </r>
  <r>
    <x v="0"/>
    <n v="4"/>
    <x v="11"/>
    <x v="1"/>
    <s v="AD01-9361"/>
    <x v="0"/>
    <n v="19000000"/>
    <x v="2"/>
    <d v="1899-12-30T00:04:00"/>
    <x v="1"/>
    <x v="5"/>
    <x v="1"/>
    <x v="2"/>
    <x v="3"/>
  </r>
  <r>
    <x v="1"/>
    <n v="25"/>
    <x v="3"/>
    <x v="2"/>
    <s v="AD01-9362"/>
    <x v="5"/>
    <n v="0"/>
    <x v="5"/>
    <d v="1899-12-30T00:04:00"/>
    <x v="3"/>
    <x v="9"/>
    <x v="3"/>
    <x v="2"/>
    <x v="8"/>
  </r>
  <r>
    <x v="1"/>
    <n v="26"/>
    <x v="4"/>
    <x v="0"/>
    <s v="AD01-9361"/>
    <x v="5"/>
    <n v="0"/>
    <x v="2"/>
    <d v="1899-12-30T00:04:00"/>
    <x v="3"/>
    <x v="9"/>
    <x v="5"/>
    <x v="1"/>
    <x v="1"/>
  </r>
  <r>
    <x v="1"/>
    <n v="26"/>
    <x v="4"/>
    <x v="1"/>
    <s v="AD01-9361"/>
    <x v="5"/>
    <n v="0"/>
    <x v="0"/>
    <d v="1899-12-30T00:04:00"/>
    <x v="3"/>
    <x v="9"/>
    <x v="7"/>
    <x v="1"/>
    <x v="1"/>
  </r>
  <r>
    <x v="1"/>
    <n v="10"/>
    <x v="10"/>
    <x v="2"/>
    <s v="AD01-9364"/>
    <x v="5"/>
    <n v="0"/>
    <x v="0"/>
    <d v="1899-12-30T00:04:00"/>
    <x v="3"/>
    <x v="9"/>
    <x v="5"/>
    <x v="3"/>
    <x v="4"/>
  </r>
  <r>
    <x v="0"/>
    <n v="16"/>
    <x v="5"/>
    <x v="2"/>
    <s v="AD01-9361"/>
    <x v="2"/>
    <n v="12000000"/>
    <x v="1"/>
    <d v="1899-12-30T00:04:40"/>
    <x v="0"/>
    <x v="2"/>
    <x v="4"/>
    <x v="1"/>
    <x v="1"/>
  </r>
  <r>
    <x v="0"/>
    <n v="11"/>
    <x v="6"/>
    <x v="0"/>
    <s v="AD01-9362"/>
    <x v="2"/>
    <n v="12000000"/>
    <x v="3"/>
    <d v="1899-12-30T00:04:40"/>
    <x v="0"/>
    <x v="0"/>
    <x v="5"/>
    <x v="3"/>
    <x v="4"/>
  </r>
  <r>
    <x v="0"/>
    <n v="1"/>
    <x v="8"/>
    <x v="2"/>
    <s v="AD01-9361"/>
    <x v="2"/>
    <n v="12000000"/>
    <x v="2"/>
    <d v="1899-12-30T00:04:40"/>
    <x v="0"/>
    <x v="2"/>
    <x v="7"/>
    <x v="3"/>
    <x v="13"/>
  </r>
  <r>
    <x v="0"/>
    <n v="9"/>
    <x v="2"/>
    <x v="2"/>
    <s v="AD01-9361"/>
    <x v="2"/>
    <n v="38000000"/>
    <x v="5"/>
    <d v="1899-12-30T00:04:40"/>
    <x v="1"/>
    <x v="0"/>
    <x v="6"/>
    <x v="1"/>
    <x v="2"/>
  </r>
  <r>
    <x v="0"/>
    <n v="11"/>
    <x v="2"/>
    <x v="2"/>
    <s v="AD01-9362"/>
    <x v="2"/>
    <n v="12000000"/>
    <x v="5"/>
    <d v="1899-12-30T00:04:40"/>
    <x v="0"/>
    <x v="6"/>
    <x v="0"/>
    <x v="0"/>
    <x v="10"/>
  </r>
  <r>
    <x v="0"/>
    <n v="22"/>
    <x v="2"/>
    <x v="4"/>
    <s v="AD01-9362"/>
    <x v="1"/>
    <n v="15000000"/>
    <x v="3"/>
    <d v="1899-12-30T00:04:40"/>
    <x v="0"/>
    <x v="7"/>
    <x v="2"/>
    <x v="2"/>
    <x v="11"/>
  </r>
  <r>
    <x v="0"/>
    <n v="30"/>
    <x v="2"/>
    <x v="4"/>
    <s v="AD01-9361"/>
    <x v="1"/>
    <n v="15000000"/>
    <x v="0"/>
    <d v="1899-12-30T00:04:40"/>
    <x v="0"/>
    <x v="2"/>
    <x v="1"/>
    <x v="1"/>
    <x v="2"/>
  </r>
  <r>
    <x v="0"/>
    <n v="10"/>
    <x v="3"/>
    <x v="1"/>
    <s v="AD01-9364"/>
    <x v="3"/>
    <n v="11000000"/>
    <x v="2"/>
    <d v="1899-12-30T00:04:40"/>
    <x v="2"/>
    <x v="0"/>
    <x v="2"/>
    <x v="1"/>
    <x v="15"/>
  </r>
  <r>
    <x v="0"/>
    <n v="24"/>
    <x v="3"/>
    <x v="0"/>
    <s v="AD01-9362"/>
    <x v="3"/>
    <n v="20000000"/>
    <x v="1"/>
    <d v="1899-12-30T00:04:40"/>
    <x v="2"/>
    <x v="0"/>
    <x v="2"/>
    <x v="3"/>
    <x v="4"/>
  </r>
  <r>
    <x v="0"/>
    <n v="26"/>
    <x v="3"/>
    <x v="1"/>
    <s v="AD01-9362"/>
    <x v="4"/>
    <n v="20000000"/>
    <x v="2"/>
    <d v="1899-12-30T00:04:40"/>
    <x v="0"/>
    <x v="0"/>
    <x v="2"/>
    <x v="0"/>
    <x v="5"/>
  </r>
  <r>
    <x v="0"/>
    <n v="1"/>
    <x v="3"/>
    <x v="2"/>
    <s v="AD01-9363"/>
    <x v="3"/>
    <n v="20000000"/>
    <x v="2"/>
    <d v="1899-12-30T00:04:40"/>
    <x v="0"/>
    <x v="4"/>
    <x v="3"/>
    <x v="0"/>
    <x v="10"/>
  </r>
  <r>
    <x v="0"/>
    <n v="30"/>
    <x v="3"/>
    <x v="4"/>
    <s v="AD01-9363"/>
    <x v="0"/>
    <n v="7000000"/>
    <x v="0"/>
    <d v="1899-12-30T00:04:40"/>
    <x v="0"/>
    <x v="5"/>
    <x v="3"/>
    <x v="2"/>
    <x v="8"/>
  </r>
  <r>
    <x v="0"/>
    <n v="8"/>
    <x v="3"/>
    <x v="2"/>
    <s v="AD01-9361"/>
    <x v="4"/>
    <n v="25000000"/>
    <x v="3"/>
    <d v="1899-12-30T00:04:40"/>
    <x v="0"/>
    <x v="1"/>
    <x v="0"/>
    <x v="2"/>
    <x v="11"/>
  </r>
  <r>
    <x v="0"/>
    <n v="11"/>
    <x v="3"/>
    <x v="0"/>
    <s v="AD01-9362"/>
    <x v="1"/>
    <n v="15000000"/>
    <x v="0"/>
    <d v="1899-12-30T00:04:40"/>
    <x v="0"/>
    <x v="4"/>
    <x v="1"/>
    <x v="0"/>
    <x v="10"/>
  </r>
  <r>
    <x v="0"/>
    <n v="11"/>
    <x v="3"/>
    <x v="3"/>
    <s v="AD01-9362"/>
    <x v="1"/>
    <n v="15000000"/>
    <x v="1"/>
    <d v="1899-12-30T00:04:40"/>
    <x v="0"/>
    <x v="3"/>
    <x v="6"/>
    <x v="0"/>
    <x v="5"/>
  </r>
  <r>
    <x v="0"/>
    <n v="9"/>
    <x v="4"/>
    <x v="3"/>
    <s v="AD01-9361"/>
    <x v="0"/>
    <n v="19000000"/>
    <x v="5"/>
    <d v="1899-12-30T00:04:40"/>
    <x v="1"/>
    <x v="2"/>
    <x v="7"/>
    <x v="2"/>
    <x v="8"/>
  </r>
  <r>
    <x v="0"/>
    <n v="22"/>
    <x v="4"/>
    <x v="2"/>
    <s v="AD01-9362"/>
    <x v="0"/>
    <n v="19000000"/>
    <x v="1"/>
    <d v="1899-12-30T00:04:40"/>
    <x v="1"/>
    <x v="8"/>
    <x v="7"/>
    <x v="1"/>
    <x v="2"/>
  </r>
  <r>
    <x v="0"/>
    <n v="12"/>
    <x v="4"/>
    <x v="1"/>
    <s v="AD01-9362"/>
    <x v="3"/>
    <n v="20000000"/>
    <x v="2"/>
    <d v="1899-12-30T00:04:40"/>
    <x v="0"/>
    <x v="2"/>
    <x v="3"/>
    <x v="0"/>
    <x v="7"/>
  </r>
  <r>
    <x v="0"/>
    <n v="22"/>
    <x v="4"/>
    <x v="2"/>
    <s v="AD01-9362"/>
    <x v="1"/>
    <n v="15000000"/>
    <x v="1"/>
    <d v="1899-12-30T00:04:40"/>
    <x v="0"/>
    <x v="0"/>
    <x v="6"/>
    <x v="0"/>
    <x v="10"/>
  </r>
  <r>
    <x v="0"/>
    <n v="16"/>
    <x v="5"/>
    <x v="2"/>
    <s v="AD01-9361"/>
    <x v="2"/>
    <n v="12000000"/>
    <x v="1"/>
    <d v="1899-12-30T00:04:40"/>
    <x v="0"/>
    <x v="2"/>
    <x v="4"/>
    <x v="1"/>
    <x v="1"/>
  </r>
  <r>
    <x v="0"/>
    <n v="11"/>
    <x v="6"/>
    <x v="0"/>
    <s v="AD01-9362"/>
    <x v="2"/>
    <n v="12000000"/>
    <x v="3"/>
    <d v="1899-12-30T00:04:40"/>
    <x v="0"/>
    <x v="0"/>
    <x v="5"/>
    <x v="3"/>
    <x v="4"/>
  </r>
  <r>
    <x v="0"/>
    <n v="1"/>
    <x v="8"/>
    <x v="2"/>
    <s v="AD01-9361"/>
    <x v="2"/>
    <n v="12000000"/>
    <x v="2"/>
    <d v="1899-12-30T00:04:40"/>
    <x v="0"/>
    <x v="2"/>
    <x v="7"/>
    <x v="3"/>
    <x v="13"/>
  </r>
  <r>
    <x v="1"/>
    <n v="15"/>
    <x v="7"/>
    <x v="3"/>
    <s v="AD01-9364"/>
    <x v="5"/>
    <n v="0"/>
    <x v="2"/>
    <d v="1899-12-30T00:04:40"/>
    <x v="3"/>
    <x v="9"/>
    <x v="5"/>
    <x v="1"/>
    <x v="1"/>
  </r>
  <r>
    <x v="1"/>
    <n v="11"/>
    <x v="8"/>
    <x v="0"/>
    <s v="AD01-9362"/>
    <x v="5"/>
    <n v="0"/>
    <x v="5"/>
    <d v="1899-12-30T00:04:40"/>
    <x v="3"/>
    <x v="9"/>
    <x v="3"/>
    <x v="3"/>
    <x v="13"/>
  </r>
  <r>
    <x v="1"/>
    <n v="14"/>
    <x v="1"/>
    <x v="1"/>
    <s v="AD01-9362"/>
    <x v="5"/>
    <n v="0"/>
    <x v="3"/>
    <d v="1899-12-30T00:04:40"/>
    <x v="3"/>
    <x v="9"/>
    <x v="5"/>
    <x v="0"/>
    <x v="5"/>
  </r>
  <r>
    <x v="1"/>
    <n v="24"/>
    <x v="2"/>
    <x v="5"/>
    <s v="AD01-9362"/>
    <x v="5"/>
    <n v="0"/>
    <x v="0"/>
    <d v="1899-12-30T00:04:40"/>
    <x v="3"/>
    <x v="9"/>
    <x v="0"/>
    <x v="0"/>
    <x v="10"/>
  </r>
  <r>
    <x v="1"/>
    <n v="1"/>
    <x v="3"/>
    <x v="0"/>
    <s v="AD01-9362"/>
    <x v="5"/>
    <n v="0"/>
    <x v="1"/>
    <d v="1899-12-30T00:04:40"/>
    <x v="3"/>
    <x v="9"/>
    <x v="5"/>
    <x v="1"/>
    <x v="6"/>
  </r>
  <r>
    <x v="1"/>
    <n v="19"/>
    <x v="10"/>
    <x v="2"/>
    <s v="AD01-9362"/>
    <x v="5"/>
    <n v="0"/>
    <x v="2"/>
    <d v="1899-12-30T00:04:40"/>
    <x v="3"/>
    <x v="9"/>
    <x v="2"/>
    <x v="3"/>
    <x v="13"/>
  </r>
  <r>
    <x v="1"/>
    <n v="15"/>
    <x v="7"/>
    <x v="3"/>
    <s v="AD01-9364"/>
    <x v="5"/>
    <n v="0"/>
    <x v="2"/>
    <d v="1899-12-30T00:04:40"/>
    <x v="3"/>
    <x v="9"/>
    <x v="5"/>
    <x v="1"/>
    <x v="1"/>
  </r>
  <r>
    <x v="1"/>
    <n v="11"/>
    <x v="8"/>
    <x v="0"/>
    <s v="AD01-9362"/>
    <x v="5"/>
    <n v="0"/>
    <x v="5"/>
    <d v="1899-12-30T00:04:40"/>
    <x v="3"/>
    <x v="9"/>
    <x v="3"/>
    <x v="3"/>
    <x v="13"/>
  </r>
  <r>
    <x v="0"/>
    <n v="19"/>
    <x v="1"/>
    <x v="1"/>
    <s v="AD01-9363"/>
    <x v="0"/>
    <n v="7000000"/>
    <x v="5"/>
    <d v="1899-12-30T00:04:45"/>
    <x v="0"/>
    <x v="1"/>
    <x v="6"/>
    <x v="0"/>
    <x v="7"/>
  </r>
  <r>
    <x v="0"/>
    <n v="5"/>
    <x v="2"/>
    <x v="2"/>
    <s v="AD01-9362"/>
    <x v="3"/>
    <n v="15000000"/>
    <x v="0"/>
    <d v="1899-12-30T00:04:45"/>
    <x v="0"/>
    <x v="0"/>
    <x v="3"/>
    <x v="3"/>
    <x v="13"/>
  </r>
  <r>
    <x v="0"/>
    <n v="11"/>
    <x v="3"/>
    <x v="0"/>
    <s v="AD01-9363"/>
    <x v="2"/>
    <n v="38000000"/>
    <x v="1"/>
    <d v="1899-12-30T00:04:45"/>
    <x v="1"/>
    <x v="0"/>
    <x v="4"/>
    <x v="0"/>
    <x v="7"/>
  </r>
  <r>
    <x v="0"/>
    <n v="1"/>
    <x v="3"/>
    <x v="4"/>
    <s v="AD01-9364"/>
    <x v="1"/>
    <n v="15000000"/>
    <x v="1"/>
    <d v="1899-12-30T00:04:45"/>
    <x v="0"/>
    <x v="4"/>
    <x v="2"/>
    <x v="3"/>
    <x v="4"/>
  </r>
  <r>
    <x v="0"/>
    <n v="21"/>
    <x v="3"/>
    <x v="1"/>
    <s v="AD01-9364"/>
    <x v="4"/>
    <n v="20000000"/>
    <x v="5"/>
    <d v="1899-12-30T00:04:45"/>
    <x v="0"/>
    <x v="7"/>
    <x v="0"/>
    <x v="1"/>
    <x v="2"/>
  </r>
  <r>
    <x v="0"/>
    <n v="27"/>
    <x v="4"/>
    <x v="3"/>
    <s v="AD01-9362"/>
    <x v="1"/>
    <n v="11000000"/>
    <x v="0"/>
    <d v="1899-12-30T00:04:45"/>
    <x v="0"/>
    <x v="7"/>
    <x v="6"/>
    <x v="2"/>
    <x v="3"/>
  </r>
  <r>
    <x v="0"/>
    <n v="28"/>
    <x v="4"/>
    <x v="3"/>
    <s v="AD01-9361"/>
    <x v="2"/>
    <n v="12000000"/>
    <x v="0"/>
    <d v="1899-12-30T00:04:45"/>
    <x v="0"/>
    <x v="4"/>
    <x v="7"/>
    <x v="0"/>
    <x v="9"/>
  </r>
  <r>
    <x v="0"/>
    <n v="11"/>
    <x v="10"/>
    <x v="3"/>
    <s v="AD01-9361"/>
    <x v="0"/>
    <n v="19000000"/>
    <x v="1"/>
    <d v="1899-12-30T00:04:45"/>
    <x v="1"/>
    <x v="2"/>
    <x v="2"/>
    <x v="0"/>
    <x v="12"/>
  </r>
  <r>
    <x v="0"/>
    <n v="25"/>
    <x v="10"/>
    <x v="0"/>
    <s v="AD01-9361"/>
    <x v="2"/>
    <n v="12000000"/>
    <x v="1"/>
    <d v="1899-12-30T00:04:45"/>
    <x v="0"/>
    <x v="7"/>
    <x v="5"/>
    <x v="2"/>
    <x v="8"/>
  </r>
  <r>
    <x v="0"/>
    <n v="23"/>
    <x v="10"/>
    <x v="0"/>
    <s v="AD01-9364"/>
    <x v="2"/>
    <n v="12000000"/>
    <x v="1"/>
    <d v="1899-12-30T00:04:45"/>
    <x v="0"/>
    <x v="8"/>
    <x v="6"/>
    <x v="1"/>
    <x v="1"/>
  </r>
  <r>
    <x v="0"/>
    <n v="19"/>
    <x v="1"/>
    <x v="1"/>
    <s v="AD01-9363"/>
    <x v="0"/>
    <n v="7000000"/>
    <x v="5"/>
    <d v="1899-12-30T00:04:45"/>
    <x v="0"/>
    <x v="1"/>
    <x v="6"/>
    <x v="0"/>
    <x v="7"/>
  </r>
  <r>
    <x v="1"/>
    <n v="11"/>
    <x v="5"/>
    <x v="3"/>
    <s v="AD01-9361"/>
    <x v="5"/>
    <n v="0"/>
    <x v="3"/>
    <d v="1899-12-30T00:04:45"/>
    <x v="3"/>
    <x v="9"/>
    <x v="2"/>
    <x v="2"/>
    <x v="11"/>
  </r>
  <r>
    <x v="1"/>
    <n v="19"/>
    <x v="2"/>
    <x v="0"/>
    <s v="AD01-9362"/>
    <x v="5"/>
    <n v="0"/>
    <x v="4"/>
    <d v="1899-12-30T00:04:45"/>
    <x v="3"/>
    <x v="9"/>
    <x v="2"/>
    <x v="1"/>
    <x v="14"/>
  </r>
  <r>
    <x v="1"/>
    <n v="18"/>
    <x v="4"/>
    <x v="5"/>
    <s v="AD01-9362"/>
    <x v="5"/>
    <n v="0"/>
    <x v="3"/>
    <d v="1899-12-30T00:04:45"/>
    <x v="3"/>
    <x v="9"/>
    <x v="7"/>
    <x v="3"/>
    <x v="13"/>
  </r>
  <r>
    <x v="1"/>
    <n v="11"/>
    <x v="5"/>
    <x v="3"/>
    <s v="AD01-9361"/>
    <x v="5"/>
    <n v="0"/>
    <x v="3"/>
    <d v="1899-12-30T00:04:45"/>
    <x v="3"/>
    <x v="9"/>
    <x v="2"/>
    <x v="2"/>
    <x v="11"/>
  </r>
  <r>
    <x v="0"/>
    <n v="13"/>
    <x v="5"/>
    <x v="4"/>
    <s v="AD01-9362"/>
    <x v="2"/>
    <n v="12000000"/>
    <x v="1"/>
    <d v="1899-12-30T00:04:48"/>
    <x v="0"/>
    <x v="7"/>
    <x v="2"/>
    <x v="1"/>
    <x v="1"/>
  </r>
  <r>
    <x v="0"/>
    <n v="1"/>
    <x v="8"/>
    <x v="4"/>
    <s v="AD01-9361"/>
    <x v="3"/>
    <n v="20000000"/>
    <x v="3"/>
    <d v="1899-12-30T00:04:48"/>
    <x v="2"/>
    <x v="8"/>
    <x v="5"/>
    <x v="0"/>
    <x v="10"/>
  </r>
  <r>
    <x v="0"/>
    <n v="12"/>
    <x v="2"/>
    <x v="4"/>
    <s v="AD01-9364"/>
    <x v="2"/>
    <n v="10000000"/>
    <x v="5"/>
    <d v="1899-12-30T00:04:48"/>
    <x v="0"/>
    <x v="3"/>
    <x v="7"/>
    <x v="3"/>
    <x v="13"/>
  </r>
  <r>
    <x v="0"/>
    <n v="13"/>
    <x v="3"/>
    <x v="0"/>
    <s v="AD01-9361"/>
    <x v="0"/>
    <n v="19000000"/>
    <x v="3"/>
    <d v="1899-12-30T00:04:48"/>
    <x v="1"/>
    <x v="7"/>
    <x v="3"/>
    <x v="1"/>
    <x v="2"/>
  </r>
  <r>
    <x v="0"/>
    <n v="8"/>
    <x v="3"/>
    <x v="4"/>
    <s v="AD01-9361"/>
    <x v="1"/>
    <n v="15000000"/>
    <x v="0"/>
    <d v="1899-12-30T00:04:48"/>
    <x v="0"/>
    <x v="0"/>
    <x v="4"/>
    <x v="0"/>
    <x v="5"/>
  </r>
  <r>
    <x v="0"/>
    <n v="17"/>
    <x v="4"/>
    <x v="0"/>
    <s v="AD01-9362"/>
    <x v="2"/>
    <n v="12000000"/>
    <x v="0"/>
    <d v="1899-12-30T00:04:48"/>
    <x v="0"/>
    <x v="2"/>
    <x v="4"/>
    <x v="3"/>
    <x v="13"/>
  </r>
  <r>
    <x v="0"/>
    <n v="12"/>
    <x v="4"/>
    <x v="1"/>
    <s v="AD01-9362"/>
    <x v="1"/>
    <n v="15000000"/>
    <x v="1"/>
    <d v="1899-12-30T00:04:48"/>
    <x v="0"/>
    <x v="4"/>
    <x v="6"/>
    <x v="1"/>
    <x v="6"/>
  </r>
  <r>
    <x v="0"/>
    <n v="16"/>
    <x v="10"/>
    <x v="5"/>
    <s v="AD01-9361"/>
    <x v="4"/>
    <n v="25000000"/>
    <x v="2"/>
    <d v="1899-12-30T00:04:48"/>
    <x v="0"/>
    <x v="0"/>
    <x v="1"/>
    <x v="2"/>
    <x v="11"/>
  </r>
  <r>
    <x v="0"/>
    <n v="13"/>
    <x v="5"/>
    <x v="4"/>
    <s v="AD01-9362"/>
    <x v="2"/>
    <n v="12000000"/>
    <x v="1"/>
    <d v="1899-12-30T00:04:48"/>
    <x v="0"/>
    <x v="7"/>
    <x v="2"/>
    <x v="1"/>
    <x v="1"/>
  </r>
  <r>
    <x v="0"/>
    <n v="1"/>
    <x v="8"/>
    <x v="4"/>
    <s v="AD01-9361"/>
    <x v="3"/>
    <n v="20000000"/>
    <x v="3"/>
    <d v="1899-12-30T00:04:48"/>
    <x v="2"/>
    <x v="8"/>
    <x v="5"/>
    <x v="0"/>
    <x v="10"/>
  </r>
  <r>
    <x v="1"/>
    <n v="12"/>
    <x v="9"/>
    <x v="0"/>
    <s v="AD01-9362"/>
    <x v="5"/>
    <n v="0"/>
    <x v="2"/>
    <d v="1899-12-30T00:04:48"/>
    <x v="3"/>
    <x v="9"/>
    <x v="0"/>
    <x v="2"/>
    <x v="3"/>
  </r>
  <r>
    <x v="1"/>
    <n v="6"/>
    <x v="2"/>
    <x v="0"/>
    <s v="AD01-9361"/>
    <x v="5"/>
    <n v="0"/>
    <x v="1"/>
    <d v="1899-12-30T00:04:48"/>
    <x v="3"/>
    <x v="9"/>
    <x v="3"/>
    <x v="1"/>
    <x v="14"/>
  </r>
  <r>
    <x v="1"/>
    <n v="17"/>
    <x v="2"/>
    <x v="0"/>
    <s v="AD01-9362"/>
    <x v="5"/>
    <n v="0"/>
    <x v="3"/>
    <d v="1899-12-30T00:04:48"/>
    <x v="3"/>
    <x v="9"/>
    <x v="0"/>
    <x v="0"/>
    <x v="12"/>
  </r>
  <r>
    <x v="1"/>
    <n v="11"/>
    <x v="4"/>
    <x v="4"/>
    <s v="AD01-9364"/>
    <x v="5"/>
    <n v="0"/>
    <x v="2"/>
    <d v="1899-12-30T00:04:48"/>
    <x v="3"/>
    <x v="9"/>
    <x v="6"/>
    <x v="0"/>
    <x v="9"/>
  </r>
  <r>
    <x v="1"/>
    <n v="12"/>
    <x v="9"/>
    <x v="0"/>
    <s v="AD01-9362"/>
    <x v="5"/>
    <n v="0"/>
    <x v="2"/>
    <d v="1899-12-30T00:04:48"/>
    <x v="3"/>
    <x v="9"/>
    <x v="0"/>
    <x v="2"/>
    <x v="3"/>
  </r>
  <r>
    <x v="0"/>
    <n v="18"/>
    <x v="6"/>
    <x v="1"/>
    <s v="AD01-9362"/>
    <x v="4"/>
    <n v="20000000"/>
    <x v="1"/>
    <d v="1899-12-30T00:05:12"/>
    <x v="0"/>
    <x v="8"/>
    <x v="7"/>
    <x v="2"/>
    <x v="3"/>
  </r>
  <r>
    <x v="0"/>
    <n v="11"/>
    <x v="3"/>
    <x v="0"/>
    <s v="AD01-9361"/>
    <x v="2"/>
    <n v="38000000"/>
    <x v="2"/>
    <d v="1899-12-30T00:05:12"/>
    <x v="1"/>
    <x v="1"/>
    <x v="5"/>
    <x v="3"/>
    <x v="13"/>
  </r>
  <r>
    <x v="0"/>
    <n v="23"/>
    <x v="3"/>
    <x v="0"/>
    <s v="AD01-9364"/>
    <x v="0"/>
    <n v="19000000"/>
    <x v="2"/>
    <d v="1899-12-30T00:05:12"/>
    <x v="1"/>
    <x v="7"/>
    <x v="0"/>
    <x v="0"/>
    <x v="5"/>
  </r>
  <r>
    <x v="0"/>
    <n v="28"/>
    <x v="3"/>
    <x v="4"/>
    <s v="AD01-9362"/>
    <x v="0"/>
    <n v="7000000"/>
    <x v="3"/>
    <d v="1899-12-30T00:05:12"/>
    <x v="0"/>
    <x v="4"/>
    <x v="5"/>
    <x v="0"/>
    <x v="9"/>
  </r>
  <r>
    <x v="0"/>
    <n v="30"/>
    <x v="3"/>
    <x v="0"/>
    <s v="AD01-9361"/>
    <x v="1"/>
    <n v="12000000"/>
    <x v="1"/>
    <d v="1899-12-30T00:05:12"/>
    <x v="0"/>
    <x v="0"/>
    <x v="6"/>
    <x v="0"/>
    <x v="5"/>
  </r>
  <r>
    <x v="0"/>
    <n v="22"/>
    <x v="4"/>
    <x v="2"/>
    <s v="AD01-9362"/>
    <x v="3"/>
    <n v="20000000"/>
    <x v="2"/>
    <d v="1899-12-30T00:05:12"/>
    <x v="2"/>
    <x v="0"/>
    <x v="2"/>
    <x v="1"/>
    <x v="2"/>
  </r>
  <r>
    <x v="0"/>
    <n v="1"/>
    <x v="4"/>
    <x v="2"/>
    <s v="AD01-9364"/>
    <x v="4"/>
    <n v="25000000"/>
    <x v="2"/>
    <d v="1899-12-30T00:05:12"/>
    <x v="0"/>
    <x v="2"/>
    <x v="4"/>
    <x v="2"/>
    <x v="11"/>
  </r>
  <r>
    <x v="0"/>
    <n v="24"/>
    <x v="10"/>
    <x v="5"/>
    <s v="AD01-9361"/>
    <x v="1"/>
    <n v="11000000"/>
    <x v="3"/>
    <d v="1899-12-30T00:05:12"/>
    <x v="0"/>
    <x v="7"/>
    <x v="3"/>
    <x v="0"/>
    <x v="7"/>
  </r>
  <r>
    <x v="0"/>
    <n v="18"/>
    <x v="6"/>
    <x v="1"/>
    <s v="AD01-9362"/>
    <x v="4"/>
    <n v="20000000"/>
    <x v="1"/>
    <d v="1899-12-30T00:05:12"/>
    <x v="0"/>
    <x v="8"/>
    <x v="7"/>
    <x v="2"/>
    <x v="3"/>
  </r>
  <r>
    <x v="1"/>
    <n v="3"/>
    <x v="5"/>
    <x v="2"/>
    <s v="AD01-9361"/>
    <x v="5"/>
    <n v="0"/>
    <x v="1"/>
    <d v="1899-12-30T00:05:12"/>
    <x v="3"/>
    <x v="9"/>
    <x v="1"/>
    <x v="0"/>
    <x v="7"/>
  </r>
  <r>
    <x v="1"/>
    <n v="22"/>
    <x v="2"/>
    <x v="3"/>
    <s v="AD01-9365"/>
    <x v="5"/>
    <n v="0"/>
    <x v="4"/>
    <d v="1899-12-30T00:05:12"/>
    <x v="3"/>
    <x v="9"/>
    <x v="2"/>
    <x v="0"/>
    <x v="7"/>
  </r>
  <r>
    <x v="1"/>
    <n v="5"/>
    <x v="3"/>
    <x v="3"/>
    <s v="AD01-9361"/>
    <x v="5"/>
    <n v="0"/>
    <x v="0"/>
    <d v="1899-12-30T00:05:12"/>
    <x v="3"/>
    <x v="9"/>
    <x v="2"/>
    <x v="1"/>
    <x v="15"/>
  </r>
  <r>
    <x v="1"/>
    <n v="20"/>
    <x v="4"/>
    <x v="2"/>
    <s v="AD01-9363"/>
    <x v="5"/>
    <n v="0"/>
    <x v="0"/>
    <d v="1899-12-30T00:05:12"/>
    <x v="3"/>
    <x v="9"/>
    <x v="0"/>
    <x v="1"/>
    <x v="6"/>
  </r>
  <r>
    <x v="1"/>
    <n v="29"/>
    <x v="4"/>
    <x v="2"/>
    <s v="AD01-9361"/>
    <x v="5"/>
    <n v="0"/>
    <x v="2"/>
    <d v="1899-12-30T00:05:12"/>
    <x v="3"/>
    <x v="9"/>
    <x v="6"/>
    <x v="3"/>
    <x v="13"/>
  </r>
  <r>
    <x v="1"/>
    <n v="3"/>
    <x v="5"/>
    <x v="2"/>
    <s v="AD01-9361"/>
    <x v="5"/>
    <n v="0"/>
    <x v="1"/>
    <d v="1899-12-30T00:05:12"/>
    <x v="3"/>
    <x v="9"/>
    <x v="1"/>
    <x v="0"/>
    <x v="7"/>
  </r>
  <r>
    <x v="0"/>
    <n v="1"/>
    <x v="8"/>
    <x v="5"/>
    <s v="AD01-9362"/>
    <x v="2"/>
    <n v="12000000"/>
    <x v="0"/>
    <d v="1899-12-30T00:05:14"/>
    <x v="0"/>
    <x v="0"/>
    <x v="3"/>
    <x v="1"/>
    <x v="1"/>
  </r>
  <r>
    <x v="0"/>
    <n v="17"/>
    <x v="1"/>
    <x v="5"/>
    <s v="AD01-9362"/>
    <x v="2"/>
    <n v="12000000"/>
    <x v="3"/>
    <d v="1899-12-30T00:05:14"/>
    <x v="0"/>
    <x v="2"/>
    <x v="5"/>
    <x v="2"/>
    <x v="8"/>
  </r>
  <r>
    <x v="0"/>
    <n v="9"/>
    <x v="2"/>
    <x v="3"/>
    <s v="AD01-9362"/>
    <x v="4"/>
    <n v="25000000"/>
    <x v="2"/>
    <d v="1899-12-30T00:05:14"/>
    <x v="0"/>
    <x v="3"/>
    <x v="3"/>
    <x v="0"/>
    <x v="10"/>
  </r>
  <r>
    <x v="0"/>
    <n v="29"/>
    <x v="2"/>
    <x v="0"/>
    <s v="AD01-9363"/>
    <x v="0"/>
    <n v="7000000"/>
    <x v="3"/>
    <d v="1899-12-30T00:05:14"/>
    <x v="0"/>
    <x v="2"/>
    <x v="6"/>
    <x v="2"/>
    <x v="3"/>
  </r>
  <r>
    <x v="0"/>
    <n v="11"/>
    <x v="3"/>
    <x v="2"/>
    <s v="AD01-9362"/>
    <x v="2"/>
    <n v="38000000"/>
    <x v="0"/>
    <d v="1899-12-30T00:05:14"/>
    <x v="1"/>
    <x v="4"/>
    <x v="5"/>
    <x v="0"/>
    <x v="5"/>
  </r>
  <r>
    <x v="0"/>
    <n v="17"/>
    <x v="3"/>
    <x v="1"/>
    <s v="AD01-9364"/>
    <x v="0"/>
    <n v="19000000"/>
    <x v="2"/>
    <d v="1899-12-30T00:05:14"/>
    <x v="1"/>
    <x v="1"/>
    <x v="1"/>
    <x v="1"/>
    <x v="1"/>
  </r>
  <r>
    <x v="0"/>
    <n v="4"/>
    <x v="3"/>
    <x v="0"/>
    <s v="AD01-9362"/>
    <x v="3"/>
    <n v="15000000"/>
    <x v="5"/>
    <d v="1899-12-30T00:05:14"/>
    <x v="0"/>
    <x v="2"/>
    <x v="4"/>
    <x v="0"/>
    <x v="12"/>
  </r>
  <r>
    <x v="0"/>
    <n v="1"/>
    <x v="3"/>
    <x v="3"/>
    <s v="AD01-9364"/>
    <x v="1"/>
    <n v="15000000"/>
    <x v="5"/>
    <d v="1899-12-30T00:05:14"/>
    <x v="0"/>
    <x v="2"/>
    <x v="0"/>
    <x v="0"/>
    <x v="7"/>
  </r>
  <r>
    <x v="0"/>
    <n v="11"/>
    <x v="4"/>
    <x v="0"/>
    <s v="AD01-9362"/>
    <x v="1"/>
    <n v="11000000"/>
    <x v="1"/>
    <d v="1899-12-30T00:05:14"/>
    <x v="0"/>
    <x v="0"/>
    <x v="3"/>
    <x v="1"/>
    <x v="1"/>
  </r>
  <r>
    <x v="0"/>
    <n v="4"/>
    <x v="4"/>
    <x v="0"/>
    <s v="AD01-9361"/>
    <x v="2"/>
    <n v="12000000"/>
    <x v="1"/>
    <d v="1899-12-30T00:05:14"/>
    <x v="0"/>
    <x v="1"/>
    <x v="5"/>
    <x v="3"/>
    <x v="4"/>
  </r>
  <r>
    <x v="0"/>
    <n v="1"/>
    <x v="8"/>
    <x v="5"/>
    <s v="AD01-9362"/>
    <x v="2"/>
    <n v="12000000"/>
    <x v="0"/>
    <d v="1899-12-30T00:05:14"/>
    <x v="0"/>
    <x v="0"/>
    <x v="3"/>
    <x v="1"/>
    <x v="1"/>
  </r>
  <r>
    <x v="0"/>
    <n v="17"/>
    <x v="1"/>
    <x v="5"/>
    <s v="AD01-9362"/>
    <x v="2"/>
    <n v="12000000"/>
    <x v="3"/>
    <d v="1899-12-30T00:05:14"/>
    <x v="0"/>
    <x v="2"/>
    <x v="5"/>
    <x v="2"/>
    <x v="8"/>
  </r>
  <r>
    <x v="1"/>
    <n v="11"/>
    <x v="1"/>
    <x v="0"/>
    <s v="AD01-9364"/>
    <x v="5"/>
    <n v="0"/>
    <x v="1"/>
    <d v="1899-12-30T00:05:14"/>
    <x v="3"/>
    <x v="9"/>
    <x v="0"/>
    <x v="1"/>
    <x v="14"/>
  </r>
  <r>
    <x v="1"/>
    <n v="12"/>
    <x v="1"/>
    <x v="4"/>
    <s v="AD01-9362"/>
    <x v="5"/>
    <n v="0"/>
    <x v="1"/>
    <d v="1899-12-30T00:05:14"/>
    <x v="3"/>
    <x v="9"/>
    <x v="2"/>
    <x v="1"/>
    <x v="1"/>
  </r>
  <r>
    <x v="1"/>
    <n v="25"/>
    <x v="3"/>
    <x v="4"/>
    <s v="AD01-9361"/>
    <x v="5"/>
    <n v="0"/>
    <x v="1"/>
    <d v="1899-12-30T00:05:14"/>
    <x v="3"/>
    <x v="9"/>
    <x v="7"/>
    <x v="0"/>
    <x v="5"/>
  </r>
  <r>
    <x v="0"/>
    <n v="8"/>
    <x v="5"/>
    <x v="2"/>
    <s v="AD01-9364"/>
    <x v="1"/>
    <n v="15000000"/>
    <x v="5"/>
    <d v="1899-12-30T00:05:15"/>
    <x v="0"/>
    <x v="7"/>
    <x v="1"/>
    <x v="0"/>
    <x v="7"/>
  </r>
  <r>
    <x v="0"/>
    <n v="12"/>
    <x v="9"/>
    <x v="2"/>
    <s v="AD01-9364"/>
    <x v="4"/>
    <n v="25000000"/>
    <x v="1"/>
    <d v="1899-12-30T00:05:15"/>
    <x v="0"/>
    <x v="8"/>
    <x v="5"/>
    <x v="1"/>
    <x v="6"/>
  </r>
  <r>
    <x v="0"/>
    <n v="30"/>
    <x v="2"/>
    <x v="2"/>
    <s v="AD01-9362"/>
    <x v="3"/>
    <n v="20000000"/>
    <x v="0"/>
    <d v="1899-12-30T00:05:15"/>
    <x v="0"/>
    <x v="0"/>
    <x v="4"/>
    <x v="2"/>
    <x v="3"/>
  </r>
  <r>
    <x v="0"/>
    <n v="18"/>
    <x v="4"/>
    <x v="4"/>
    <s v="AD01-9364"/>
    <x v="3"/>
    <n v="11000000"/>
    <x v="1"/>
    <d v="1899-12-30T00:05:15"/>
    <x v="2"/>
    <x v="4"/>
    <x v="6"/>
    <x v="1"/>
    <x v="6"/>
  </r>
  <r>
    <x v="0"/>
    <n v="3"/>
    <x v="4"/>
    <x v="1"/>
    <s v="AD01-9362"/>
    <x v="2"/>
    <n v="12000000"/>
    <x v="3"/>
    <d v="1899-12-30T00:05:15"/>
    <x v="0"/>
    <x v="3"/>
    <x v="4"/>
    <x v="0"/>
    <x v="9"/>
  </r>
  <r>
    <x v="0"/>
    <n v="7"/>
    <x v="4"/>
    <x v="1"/>
    <s v="AD01-9362"/>
    <x v="1"/>
    <n v="15000000"/>
    <x v="5"/>
    <d v="1899-12-30T00:05:15"/>
    <x v="0"/>
    <x v="7"/>
    <x v="3"/>
    <x v="1"/>
    <x v="2"/>
  </r>
  <r>
    <x v="0"/>
    <n v="19"/>
    <x v="4"/>
    <x v="4"/>
    <s v="AD01-9361"/>
    <x v="1"/>
    <n v="15000000"/>
    <x v="0"/>
    <d v="1899-12-30T00:05:15"/>
    <x v="0"/>
    <x v="2"/>
    <x v="2"/>
    <x v="0"/>
    <x v="5"/>
  </r>
  <r>
    <x v="0"/>
    <n v="13"/>
    <x v="10"/>
    <x v="0"/>
    <s v="AD01-9363"/>
    <x v="2"/>
    <n v="38000000"/>
    <x v="2"/>
    <d v="1899-12-30T00:05:15"/>
    <x v="1"/>
    <x v="4"/>
    <x v="0"/>
    <x v="3"/>
    <x v="13"/>
  </r>
  <r>
    <x v="0"/>
    <n v="14"/>
    <x v="10"/>
    <x v="1"/>
    <s v="AD01-9364"/>
    <x v="2"/>
    <n v="12000000"/>
    <x v="2"/>
    <d v="1899-12-30T00:05:15"/>
    <x v="0"/>
    <x v="1"/>
    <x v="5"/>
    <x v="1"/>
    <x v="2"/>
  </r>
  <r>
    <x v="0"/>
    <n v="8"/>
    <x v="5"/>
    <x v="2"/>
    <s v="AD01-9364"/>
    <x v="1"/>
    <n v="15000000"/>
    <x v="5"/>
    <d v="1899-12-30T00:05:15"/>
    <x v="0"/>
    <x v="7"/>
    <x v="1"/>
    <x v="0"/>
    <x v="7"/>
  </r>
  <r>
    <x v="0"/>
    <n v="12"/>
    <x v="9"/>
    <x v="2"/>
    <s v="AD01-9364"/>
    <x v="4"/>
    <n v="25000000"/>
    <x v="1"/>
    <d v="1899-12-30T00:05:15"/>
    <x v="0"/>
    <x v="8"/>
    <x v="5"/>
    <x v="1"/>
    <x v="6"/>
  </r>
  <r>
    <x v="1"/>
    <n v="29"/>
    <x v="8"/>
    <x v="1"/>
    <s v="AD01-9364"/>
    <x v="5"/>
    <n v="0"/>
    <x v="2"/>
    <d v="1899-12-30T00:05:15"/>
    <x v="3"/>
    <x v="9"/>
    <x v="3"/>
    <x v="2"/>
    <x v="8"/>
  </r>
  <r>
    <x v="1"/>
    <n v="5"/>
    <x v="3"/>
    <x v="2"/>
    <s v="AD01-9364"/>
    <x v="5"/>
    <n v="0"/>
    <x v="5"/>
    <d v="1899-12-30T00:05:15"/>
    <x v="3"/>
    <x v="9"/>
    <x v="6"/>
    <x v="0"/>
    <x v="5"/>
  </r>
  <r>
    <x v="1"/>
    <n v="10"/>
    <x v="10"/>
    <x v="0"/>
    <s v="AD01-9363"/>
    <x v="5"/>
    <n v="0"/>
    <x v="0"/>
    <d v="1899-12-30T00:05:15"/>
    <x v="3"/>
    <x v="9"/>
    <x v="1"/>
    <x v="0"/>
    <x v="0"/>
  </r>
  <r>
    <x v="1"/>
    <n v="5"/>
    <x v="10"/>
    <x v="1"/>
    <s v="AD01-9362"/>
    <x v="5"/>
    <n v="0"/>
    <x v="5"/>
    <d v="1899-12-30T00:05:15"/>
    <x v="3"/>
    <x v="9"/>
    <x v="7"/>
    <x v="1"/>
    <x v="15"/>
  </r>
  <r>
    <x v="1"/>
    <n v="29"/>
    <x v="8"/>
    <x v="1"/>
    <s v="AD01-9364"/>
    <x v="5"/>
    <n v="0"/>
    <x v="2"/>
    <d v="1899-12-30T00:05:15"/>
    <x v="3"/>
    <x v="9"/>
    <x v="3"/>
    <x v="2"/>
    <x v="8"/>
  </r>
  <r>
    <x v="0"/>
    <n v="18"/>
    <x v="9"/>
    <x v="0"/>
    <s v="AD01-9364"/>
    <x v="4"/>
    <n v="25000000"/>
    <x v="5"/>
    <d v="1899-12-30T00:06:15"/>
    <x v="0"/>
    <x v="6"/>
    <x v="3"/>
    <x v="0"/>
    <x v="10"/>
  </r>
  <r>
    <x v="0"/>
    <n v="12"/>
    <x v="1"/>
    <x v="3"/>
    <s v="AD01-9364"/>
    <x v="1"/>
    <n v="15000000"/>
    <x v="3"/>
    <d v="1899-12-30T00:06:15"/>
    <x v="0"/>
    <x v="5"/>
    <x v="1"/>
    <x v="2"/>
    <x v="3"/>
  </r>
  <r>
    <x v="0"/>
    <n v="30"/>
    <x v="2"/>
    <x v="5"/>
    <s v="AD01-9362"/>
    <x v="3"/>
    <n v="20000000"/>
    <x v="5"/>
    <d v="1899-12-30T00:06:15"/>
    <x v="2"/>
    <x v="0"/>
    <x v="6"/>
    <x v="3"/>
    <x v="4"/>
  </r>
  <r>
    <x v="0"/>
    <n v="16"/>
    <x v="2"/>
    <x v="5"/>
    <s v="AD01-9362"/>
    <x v="1"/>
    <n v="12000000"/>
    <x v="2"/>
    <d v="1899-12-30T00:06:15"/>
    <x v="0"/>
    <x v="2"/>
    <x v="4"/>
    <x v="3"/>
    <x v="4"/>
  </r>
  <r>
    <x v="0"/>
    <n v="28"/>
    <x v="2"/>
    <x v="3"/>
    <s v="AD01-9364"/>
    <x v="2"/>
    <n v="12000000"/>
    <x v="2"/>
    <d v="1899-12-30T00:06:15"/>
    <x v="0"/>
    <x v="3"/>
    <x v="3"/>
    <x v="0"/>
    <x v="7"/>
  </r>
  <r>
    <x v="0"/>
    <n v="7"/>
    <x v="3"/>
    <x v="0"/>
    <s v="AD01-9364"/>
    <x v="2"/>
    <n v="10000000"/>
    <x v="1"/>
    <d v="1899-12-30T00:06:15"/>
    <x v="0"/>
    <x v="0"/>
    <x v="2"/>
    <x v="2"/>
    <x v="8"/>
  </r>
  <r>
    <x v="0"/>
    <n v="9"/>
    <x v="3"/>
    <x v="0"/>
    <s v="AD01-9364"/>
    <x v="0"/>
    <n v="7000000"/>
    <x v="3"/>
    <d v="1899-12-30T00:06:15"/>
    <x v="0"/>
    <x v="2"/>
    <x v="4"/>
    <x v="1"/>
    <x v="2"/>
  </r>
  <r>
    <x v="0"/>
    <n v="18"/>
    <x v="3"/>
    <x v="3"/>
    <s v="AD01-9362"/>
    <x v="1"/>
    <n v="15000000"/>
    <x v="1"/>
    <d v="1899-12-30T00:06:15"/>
    <x v="0"/>
    <x v="7"/>
    <x v="5"/>
    <x v="1"/>
    <x v="2"/>
  </r>
  <r>
    <x v="0"/>
    <n v="4"/>
    <x v="4"/>
    <x v="0"/>
    <s v="AD01-9362"/>
    <x v="2"/>
    <n v="38000000"/>
    <x v="5"/>
    <d v="1899-12-30T00:06:15"/>
    <x v="1"/>
    <x v="2"/>
    <x v="0"/>
    <x v="1"/>
    <x v="2"/>
  </r>
  <r>
    <x v="0"/>
    <n v="23"/>
    <x v="4"/>
    <x v="0"/>
    <s v="AD01-9362"/>
    <x v="2"/>
    <n v="12000000"/>
    <x v="2"/>
    <d v="1899-12-30T00:06:15"/>
    <x v="0"/>
    <x v="4"/>
    <x v="5"/>
    <x v="1"/>
    <x v="15"/>
  </r>
  <r>
    <x v="0"/>
    <n v="31"/>
    <x v="10"/>
    <x v="2"/>
    <s v="AD01-9361"/>
    <x v="0"/>
    <n v="19000000"/>
    <x v="0"/>
    <d v="1899-12-30T00:06:15"/>
    <x v="1"/>
    <x v="1"/>
    <x v="2"/>
    <x v="0"/>
    <x v="7"/>
  </r>
  <r>
    <x v="0"/>
    <n v="18"/>
    <x v="9"/>
    <x v="0"/>
    <s v="AD01-9364"/>
    <x v="4"/>
    <n v="25000000"/>
    <x v="5"/>
    <d v="1899-12-30T00:06:15"/>
    <x v="0"/>
    <x v="6"/>
    <x v="3"/>
    <x v="0"/>
    <x v="10"/>
  </r>
  <r>
    <x v="1"/>
    <n v="15"/>
    <x v="2"/>
    <x v="2"/>
    <s v="AD01-9362"/>
    <x v="5"/>
    <n v="0"/>
    <x v="1"/>
    <d v="1899-12-30T00:06:15"/>
    <x v="3"/>
    <x v="9"/>
    <x v="5"/>
    <x v="0"/>
    <x v="7"/>
  </r>
  <r>
    <x v="1"/>
    <n v="15"/>
    <x v="10"/>
    <x v="1"/>
    <s v="AD01-9362"/>
    <x v="5"/>
    <n v="0"/>
    <x v="1"/>
    <d v="1899-12-30T00:06:15"/>
    <x v="3"/>
    <x v="9"/>
    <x v="7"/>
    <x v="0"/>
    <x v="5"/>
  </r>
  <r>
    <x v="0"/>
    <n v="1"/>
    <x v="8"/>
    <x v="0"/>
    <s v="AD01-9362"/>
    <x v="4"/>
    <n v="25000000"/>
    <x v="1"/>
    <d v="1899-12-30T00:06:18"/>
    <x v="0"/>
    <x v="0"/>
    <x v="7"/>
    <x v="0"/>
    <x v="9"/>
  </r>
  <r>
    <x v="0"/>
    <n v="7"/>
    <x v="11"/>
    <x v="3"/>
    <s v="AD01-9362"/>
    <x v="0"/>
    <n v="19000000"/>
    <x v="4"/>
    <d v="1899-12-30T00:06:18"/>
    <x v="1"/>
    <x v="2"/>
    <x v="0"/>
    <x v="0"/>
    <x v="0"/>
  </r>
  <r>
    <x v="0"/>
    <n v="27"/>
    <x v="2"/>
    <x v="2"/>
    <s v="AD01-9361"/>
    <x v="2"/>
    <n v="38000000"/>
    <x v="0"/>
    <d v="1899-12-30T00:06:18"/>
    <x v="1"/>
    <x v="7"/>
    <x v="3"/>
    <x v="1"/>
    <x v="2"/>
  </r>
  <r>
    <x v="0"/>
    <n v="12"/>
    <x v="2"/>
    <x v="0"/>
    <s v="AD01-9361"/>
    <x v="0"/>
    <n v="7000000"/>
    <x v="1"/>
    <d v="1899-12-30T00:06:18"/>
    <x v="0"/>
    <x v="7"/>
    <x v="7"/>
    <x v="1"/>
    <x v="15"/>
  </r>
  <r>
    <x v="0"/>
    <n v="11"/>
    <x v="3"/>
    <x v="0"/>
    <s v="AD01-9361"/>
    <x v="2"/>
    <n v="12000000"/>
    <x v="0"/>
    <d v="1899-12-30T00:06:18"/>
    <x v="0"/>
    <x v="6"/>
    <x v="3"/>
    <x v="3"/>
    <x v="4"/>
  </r>
  <r>
    <x v="0"/>
    <n v="29"/>
    <x v="3"/>
    <x v="0"/>
    <s v="AD01-9362"/>
    <x v="1"/>
    <n v="12000000"/>
    <x v="5"/>
    <d v="1899-12-30T00:06:18"/>
    <x v="0"/>
    <x v="8"/>
    <x v="3"/>
    <x v="3"/>
    <x v="4"/>
  </r>
  <r>
    <x v="0"/>
    <n v="31"/>
    <x v="3"/>
    <x v="3"/>
    <s v="AD01-9362"/>
    <x v="1"/>
    <n v="15000000"/>
    <x v="1"/>
    <d v="1899-12-30T00:06:18"/>
    <x v="0"/>
    <x v="3"/>
    <x v="7"/>
    <x v="1"/>
    <x v="2"/>
  </r>
  <r>
    <x v="0"/>
    <n v="22"/>
    <x v="4"/>
    <x v="2"/>
    <s v="AD01-9361"/>
    <x v="2"/>
    <n v="12000000"/>
    <x v="4"/>
    <d v="1899-12-30T00:06:18"/>
    <x v="0"/>
    <x v="0"/>
    <x v="3"/>
    <x v="2"/>
    <x v="11"/>
  </r>
  <r>
    <x v="0"/>
    <n v="1"/>
    <x v="4"/>
    <x v="4"/>
    <s v="AD01-9362"/>
    <x v="1"/>
    <n v="15000000"/>
    <x v="0"/>
    <d v="1899-12-30T00:06:18"/>
    <x v="0"/>
    <x v="2"/>
    <x v="5"/>
    <x v="1"/>
    <x v="6"/>
  </r>
  <r>
    <x v="0"/>
    <n v="25"/>
    <x v="10"/>
    <x v="2"/>
    <s v="AD01-9361"/>
    <x v="3"/>
    <n v="20000000"/>
    <x v="3"/>
    <d v="1899-12-30T00:06:18"/>
    <x v="2"/>
    <x v="7"/>
    <x v="2"/>
    <x v="0"/>
    <x v="7"/>
  </r>
  <r>
    <x v="0"/>
    <n v="1"/>
    <x v="8"/>
    <x v="0"/>
    <s v="AD01-9362"/>
    <x v="4"/>
    <n v="25000000"/>
    <x v="1"/>
    <d v="1899-12-30T00:06:18"/>
    <x v="0"/>
    <x v="0"/>
    <x v="7"/>
    <x v="0"/>
    <x v="9"/>
  </r>
  <r>
    <x v="0"/>
    <n v="7"/>
    <x v="11"/>
    <x v="3"/>
    <s v="AD01-9362"/>
    <x v="0"/>
    <n v="19000000"/>
    <x v="4"/>
    <d v="1899-12-30T00:06:18"/>
    <x v="1"/>
    <x v="2"/>
    <x v="0"/>
    <x v="0"/>
    <x v="0"/>
  </r>
  <r>
    <x v="1"/>
    <n v="7"/>
    <x v="3"/>
    <x v="2"/>
    <s v="AD01-9361"/>
    <x v="5"/>
    <n v="0"/>
    <x v="1"/>
    <d v="1899-12-30T00:06:18"/>
    <x v="3"/>
    <x v="9"/>
    <x v="2"/>
    <x v="0"/>
    <x v="10"/>
  </r>
  <r>
    <x v="1"/>
    <n v="16"/>
    <x v="4"/>
    <x v="0"/>
    <s v="AD01-9364"/>
    <x v="5"/>
    <n v="0"/>
    <x v="1"/>
    <d v="1899-12-30T00:06:18"/>
    <x v="3"/>
    <x v="9"/>
    <x v="6"/>
    <x v="2"/>
    <x v="8"/>
  </r>
  <r>
    <x v="1"/>
    <n v="11"/>
    <x v="10"/>
    <x v="2"/>
    <s v="AD01-9361"/>
    <x v="5"/>
    <n v="0"/>
    <x v="2"/>
    <d v="1899-12-30T00:06:18"/>
    <x v="3"/>
    <x v="9"/>
    <x v="4"/>
    <x v="1"/>
    <x v="1"/>
  </r>
  <r>
    <x v="0"/>
    <n v="17"/>
    <x v="6"/>
    <x v="3"/>
    <s v="AD01-9362"/>
    <x v="3"/>
    <n v="15000000"/>
    <x v="2"/>
    <d v="1899-12-30T00:06:20"/>
    <x v="0"/>
    <x v="8"/>
    <x v="2"/>
    <x v="2"/>
    <x v="11"/>
  </r>
  <r>
    <x v="0"/>
    <n v="27"/>
    <x v="3"/>
    <x v="2"/>
    <s v="AD01-9362"/>
    <x v="0"/>
    <n v="19000000"/>
    <x v="2"/>
    <d v="1899-12-30T00:06:20"/>
    <x v="1"/>
    <x v="0"/>
    <x v="3"/>
    <x v="1"/>
    <x v="1"/>
  </r>
  <r>
    <x v="0"/>
    <n v="22"/>
    <x v="3"/>
    <x v="0"/>
    <s v="AD01-9361"/>
    <x v="2"/>
    <n v="38000000"/>
    <x v="1"/>
    <d v="1899-12-30T00:06:20"/>
    <x v="1"/>
    <x v="7"/>
    <x v="7"/>
    <x v="3"/>
    <x v="13"/>
  </r>
  <r>
    <x v="0"/>
    <n v="31"/>
    <x v="3"/>
    <x v="2"/>
    <s v="AD01-9361"/>
    <x v="3"/>
    <n v="20000000"/>
    <x v="1"/>
    <d v="1899-12-30T00:06:20"/>
    <x v="2"/>
    <x v="6"/>
    <x v="5"/>
    <x v="0"/>
    <x v="9"/>
  </r>
  <r>
    <x v="0"/>
    <n v="10"/>
    <x v="3"/>
    <x v="0"/>
    <s v="AD01-9361"/>
    <x v="4"/>
    <n v="25000000"/>
    <x v="0"/>
    <d v="1899-12-30T00:06:20"/>
    <x v="0"/>
    <x v="2"/>
    <x v="2"/>
    <x v="1"/>
    <x v="1"/>
  </r>
  <r>
    <x v="0"/>
    <n v="29"/>
    <x v="3"/>
    <x v="0"/>
    <s v="AD01-9361"/>
    <x v="2"/>
    <n v="10000000"/>
    <x v="1"/>
    <d v="1899-12-30T00:06:20"/>
    <x v="0"/>
    <x v="2"/>
    <x v="7"/>
    <x v="1"/>
    <x v="1"/>
  </r>
  <r>
    <x v="0"/>
    <n v="22"/>
    <x v="4"/>
    <x v="2"/>
    <s v="AD01-9361"/>
    <x v="1"/>
    <n v="15000000"/>
    <x v="5"/>
    <d v="1899-12-30T00:06:20"/>
    <x v="0"/>
    <x v="0"/>
    <x v="6"/>
    <x v="0"/>
    <x v="0"/>
  </r>
  <r>
    <x v="0"/>
    <n v="17"/>
    <x v="10"/>
    <x v="5"/>
    <s v="AD01-9363"/>
    <x v="1"/>
    <n v="12000000"/>
    <x v="1"/>
    <d v="1899-12-30T00:06:20"/>
    <x v="0"/>
    <x v="7"/>
    <x v="6"/>
    <x v="0"/>
    <x v="10"/>
  </r>
  <r>
    <x v="0"/>
    <n v="17"/>
    <x v="6"/>
    <x v="3"/>
    <s v="AD01-9362"/>
    <x v="3"/>
    <n v="15000000"/>
    <x v="2"/>
    <d v="1899-12-30T00:06:20"/>
    <x v="0"/>
    <x v="8"/>
    <x v="2"/>
    <x v="2"/>
    <x v="11"/>
  </r>
  <r>
    <x v="1"/>
    <n v="13"/>
    <x v="2"/>
    <x v="2"/>
    <s v="AD01-9361"/>
    <x v="5"/>
    <n v="0"/>
    <x v="1"/>
    <d v="1899-12-30T00:06:20"/>
    <x v="3"/>
    <x v="9"/>
    <x v="0"/>
    <x v="3"/>
    <x v="4"/>
  </r>
  <r>
    <x v="1"/>
    <n v="5"/>
    <x v="3"/>
    <x v="4"/>
    <s v="AD01-9362"/>
    <x v="5"/>
    <n v="0"/>
    <x v="5"/>
    <d v="1899-12-30T00:06:20"/>
    <x v="3"/>
    <x v="9"/>
    <x v="4"/>
    <x v="1"/>
    <x v="1"/>
  </r>
  <r>
    <x v="1"/>
    <n v="19"/>
    <x v="4"/>
    <x v="2"/>
    <s v="AD01-9364"/>
    <x v="5"/>
    <n v="0"/>
    <x v="2"/>
    <d v="1899-12-30T00:06:20"/>
    <x v="3"/>
    <x v="9"/>
    <x v="2"/>
    <x v="1"/>
    <x v="1"/>
  </r>
  <r>
    <x v="1"/>
    <n v="28"/>
    <x v="4"/>
    <x v="2"/>
    <s v="AD01-9361"/>
    <x v="5"/>
    <n v="0"/>
    <x v="3"/>
    <d v="1899-12-30T00:06:20"/>
    <x v="3"/>
    <x v="9"/>
    <x v="5"/>
    <x v="3"/>
    <x v="4"/>
  </r>
  <r>
    <x v="1"/>
    <n v="10"/>
    <x v="10"/>
    <x v="4"/>
    <s v="AD01-9362"/>
    <x v="5"/>
    <n v="0"/>
    <x v="5"/>
    <d v="1899-12-30T00:06:20"/>
    <x v="3"/>
    <x v="9"/>
    <x v="6"/>
    <x v="0"/>
    <x v="9"/>
  </r>
  <r>
    <x v="0"/>
    <n v="1"/>
    <x v="0"/>
    <x v="3"/>
    <s v="AD01-9365"/>
    <x v="2"/>
    <n v="12000000"/>
    <x v="1"/>
    <d v="1899-12-30T00:06:30"/>
    <x v="0"/>
    <x v="5"/>
    <x v="1"/>
    <x v="3"/>
    <x v="4"/>
  </r>
  <r>
    <x v="0"/>
    <n v="1"/>
    <x v="0"/>
    <x v="1"/>
    <s v="AD01-9361"/>
    <x v="2"/>
    <n v="12000000"/>
    <x v="1"/>
    <d v="1899-12-30T00:06:30"/>
    <x v="0"/>
    <x v="4"/>
    <x v="6"/>
    <x v="1"/>
    <x v="1"/>
  </r>
  <r>
    <x v="0"/>
    <n v="1"/>
    <x v="0"/>
    <x v="2"/>
    <s v="AD01-9362"/>
    <x v="4"/>
    <n v="25000000"/>
    <x v="2"/>
    <d v="1899-12-30T00:06:30"/>
    <x v="0"/>
    <x v="5"/>
    <x v="6"/>
    <x v="0"/>
    <x v="7"/>
  </r>
  <r>
    <x v="0"/>
    <n v="12"/>
    <x v="9"/>
    <x v="5"/>
    <s v="AD01-9362"/>
    <x v="3"/>
    <n v="11000000"/>
    <x v="1"/>
    <d v="1899-12-30T00:06:30"/>
    <x v="2"/>
    <x v="1"/>
    <x v="2"/>
    <x v="1"/>
    <x v="1"/>
  </r>
  <r>
    <x v="0"/>
    <n v="27"/>
    <x v="1"/>
    <x v="3"/>
    <s v="AD01-9361"/>
    <x v="1"/>
    <n v="15000000"/>
    <x v="3"/>
    <d v="1899-12-30T00:06:30"/>
    <x v="0"/>
    <x v="4"/>
    <x v="5"/>
    <x v="0"/>
    <x v="10"/>
  </r>
  <r>
    <x v="0"/>
    <n v="16"/>
    <x v="1"/>
    <x v="5"/>
    <s v="AD01-9361"/>
    <x v="4"/>
    <n v="20000000"/>
    <x v="0"/>
    <d v="1899-12-30T00:06:30"/>
    <x v="0"/>
    <x v="6"/>
    <x v="7"/>
    <x v="0"/>
    <x v="5"/>
  </r>
  <r>
    <x v="0"/>
    <n v="24"/>
    <x v="2"/>
    <x v="0"/>
    <s v="AD01-9364"/>
    <x v="1"/>
    <n v="15000000"/>
    <x v="5"/>
    <d v="1899-12-30T00:06:30"/>
    <x v="0"/>
    <x v="0"/>
    <x v="2"/>
    <x v="1"/>
    <x v="6"/>
  </r>
  <r>
    <x v="0"/>
    <n v="30"/>
    <x v="2"/>
    <x v="4"/>
    <s v="AD01-9362"/>
    <x v="2"/>
    <n v="12000000"/>
    <x v="3"/>
    <d v="1899-12-30T00:06:30"/>
    <x v="0"/>
    <x v="2"/>
    <x v="2"/>
    <x v="0"/>
    <x v="5"/>
  </r>
  <r>
    <x v="0"/>
    <n v="11"/>
    <x v="2"/>
    <x v="0"/>
    <s v="AD01-9361"/>
    <x v="4"/>
    <n v="21000000"/>
    <x v="1"/>
    <d v="1899-12-30T00:06:30"/>
    <x v="0"/>
    <x v="2"/>
    <x v="7"/>
    <x v="2"/>
    <x v="11"/>
  </r>
  <r>
    <x v="0"/>
    <n v="8"/>
    <x v="3"/>
    <x v="1"/>
    <s v="AD01-9361"/>
    <x v="0"/>
    <n v="19000000"/>
    <x v="0"/>
    <d v="1899-12-30T00:06:30"/>
    <x v="1"/>
    <x v="2"/>
    <x v="3"/>
    <x v="1"/>
    <x v="2"/>
  </r>
  <r>
    <x v="0"/>
    <n v="26"/>
    <x v="3"/>
    <x v="0"/>
    <s v="AD01-9364"/>
    <x v="2"/>
    <n v="38000000"/>
    <x v="3"/>
    <d v="1899-12-30T00:06:30"/>
    <x v="1"/>
    <x v="0"/>
    <x v="3"/>
    <x v="3"/>
    <x v="13"/>
  </r>
  <r>
    <x v="0"/>
    <n v="10"/>
    <x v="3"/>
    <x v="0"/>
    <s v="AD01-9361"/>
    <x v="3"/>
    <n v="11000000"/>
    <x v="5"/>
    <d v="1899-12-30T00:06:30"/>
    <x v="2"/>
    <x v="3"/>
    <x v="5"/>
    <x v="3"/>
    <x v="4"/>
  </r>
  <r>
    <x v="0"/>
    <n v="31"/>
    <x v="3"/>
    <x v="3"/>
    <s v="AD01-9362"/>
    <x v="4"/>
    <n v="21000000"/>
    <x v="5"/>
    <d v="1899-12-30T00:06:30"/>
    <x v="0"/>
    <x v="4"/>
    <x v="0"/>
    <x v="1"/>
    <x v="1"/>
  </r>
  <r>
    <x v="0"/>
    <n v="11"/>
    <x v="3"/>
    <x v="2"/>
    <s v="AD01-9364"/>
    <x v="4"/>
    <n v="25000000"/>
    <x v="2"/>
    <d v="1899-12-30T00:06:30"/>
    <x v="0"/>
    <x v="4"/>
    <x v="3"/>
    <x v="0"/>
    <x v="7"/>
  </r>
  <r>
    <x v="0"/>
    <n v="5"/>
    <x v="3"/>
    <x v="1"/>
    <s v="AD01-9361"/>
    <x v="3"/>
    <n v="20000000"/>
    <x v="3"/>
    <d v="1899-12-30T00:06:30"/>
    <x v="0"/>
    <x v="8"/>
    <x v="0"/>
    <x v="0"/>
    <x v="10"/>
  </r>
  <r>
    <x v="0"/>
    <n v="28"/>
    <x v="3"/>
    <x v="4"/>
    <s v="AD01-9364"/>
    <x v="0"/>
    <n v="7000000"/>
    <x v="5"/>
    <d v="1899-12-30T00:06:30"/>
    <x v="0"/>
    <x v="0"/>
    <x v="5"/>
    <x v="2"/>
    <x v="8"/>
  </r>
  <r>
    <x v="0"/>
    <n v="4"/>
    <x v="4"/>
    <x v="1"/>
    <s v="AD01-9361"/>
    <x v="2"/>
    <n v="38000000"/>
    <x v="3"/>
    <d v="1899-12-30T00:06:30"/>
    <x v="1"/>
    <x v="8"/>
    <x v="0"/>
    <x v="1"/>
    <x v="2"/>
  </r>
  <r>
    <x v="0"/>
    <n v="15"/>
    <x v="4"/>
    <x v="1"/>
    <s v="AD01-9363"/>
    <x v="0"/>
    <n v="19000000"/>
    <x v="6"/>
    <d v="1899-12-30T00:06:30"/>
    <x v="1"/>
    <x v="5"/>
    <x v="7"/>
    <x v="2"/>
    <x v="8"/>
  </r>
  <r>
    <x v="0"/>
    <n v="22"/>
    <x v="4"/>
    <x v="4"/>
    <s v="AD01-9362"/>
    <x v="3"/>
    <n v="20000000"/>
    <x v="0"/>
    <d v="1899-12-30T00:06:30"/>
    <x v="2"/>
    <x v="7"/>
    <x v="6"/>
    <x v="1"/>
    <x v="6"/>
  </r>
  <r>
    <x v="0"/>
    <n v="3"/>
    <x v="4"/>
    <x v="1"/>
    <s v="AD01-9362"/>
    <x v="2"/>
    <n v="12000000"/>
    <x v="2"/>
    <d v="1899-12-30T00:06:30"/>
    <x v="0"/>
    <x v="0"/>
    <x v="1"/>
    <x v="0"/>
    <x v="10"/>
  </r>
  <r>
    <x v="0"/>
    <n v="15"/>
    <x v="4"/>
    <x v="0"/>
    <s v="AD01-9361"/>
    <x v="2"/>
    <n v="12000000"/>
    <x v="0"/>
    <d v="1899-12-30T00:06:30"/>
    <x v="0"/>
    <x v="3"/>
    <x v="2"/>
    <x v="0"/>
    <x v="7"/>
  </r>
  <r>
    <x v="0"/>
    <n v="3"/>
    <x v="4"/>
    <x v="0"/>
    <s v="AD01-9364"/>
    <x v="2"/>
    <n v="12000000"/>
    <x v="0"/>
    <d v="1899-12-30T00:06:30"/>
    <x v="0"/>
    <x v="2"/>
    <x v="3"/>
    <x v="1"/>
    <x v="2"/>
  </r>
  <r>
    <x v="0"/>
    <n v="11"/>
    <x v="4"/>
    <x v="4"/>
    <s v="AD01-9363"/>
    <x v="1"/>
    <n v="15000000"/>
    <x v="0"/>
    <d v="1899-12-30T00:06:30"/>
    <x v="0"/>
    <x v="8"/>
    <x v="3"/>
    <x v="2"/>
    <x v="8"/>
  </r>
  <r>
    <x v="0"/>
    <n v="22"/>
    <x v="4"/>
    <x v="5"/>
    <s v="AD01-9362"/>
    <x v="1"/>
    <n v="15000000"/>
    <x v="3"/>
    <d v="1899-12-30T00:06:30"/>
    <x v="0"/>
    <x v="0"/>
    <x v="3"/>
    <x v="0"/>
    <x v="9"/>
  </r>
  <r>
    <x v="0"/>
    <n v="20"/>
    <x v="4"/>
    <x v="0"/>
    <s v="AD01-9362"/>
    <x v="1"/>
    <n v="15000000"/>
    <x v="4"/>
    <d v="1899-12-30T00:06:30"/>
    <x v="0"/>
    <x v="3"/>
    <x v="0"/>
    <x v="3"/>
    <x v="13"/>
  </r>
  <r>
    <x v="0"/>
    <n v="30"/>
    <x v="4"/>
    <x v="5"/>
    <s v="AD01-9362"/>
    <x v="0"/>
    <n v="7000000"/>
    <x v="0"/>
    <d v="1899-12-30T00:06:30"/>
    <x v="0"/>
    <x v="0"/>
    <x v="6"/>
    <x v="1"/>
    <x v="2"/>
  </r>
  <r>
    <x v="0"/>
    <n v="2"/>
    <x v="10"/>
    <x v="1"/>
    <s v="AD01-9362"/>
    <x v="1"/>
    <n v="12000000"/>
    <x v="0"/>
    <d v="1899-12-30T00:06:30"/>
    <x v="0"/>
    <x v="4"/>
    <x v="2"/>
    <x v="1"/>
    <x v="2"/>
  </r>
  <r>
    <x v="0"/>
    <n v="17"/>
    <x v="10"/>
    <x v="0"/>
    <s v="AD01-9362"/>
    <x v="1"/>
    <n v="11000000"/>
    <x v="3"/>
    <d v="1899-12-30T00:06:30"/>
    <x v="0"/>
    <x v="5"/>
    <x v="5"/>
    <x v="0"/>
    <x v="5"/>
  </r>
  <r>
    <x v="0"/>
    <n v="24"/>
    <x v="10"/>
    <x v="2"/>
    <s v="AD01-9364"/>
    <x v="4"/>
    <n v="25000000"/>
    <x v="4"/>
    <d v="1899-12-30T00:06:30"/>
    <x v="0"/>
    <x v="3"/>
    <x v="7"/>
    <x v="0"/>
    <x v="9"/>
  </r>
  <r>
    <x v="0"/>
    <n v="28"/>
    <x v="10"/>
    <x v="5"/>
    <s v="AD01-9362"/>
    <x v="3"/>
    <n v="20000000"/>
    <x v="2"/>
    <d v="1899-12-30T00:06:30"/>
    <x v="0"/>
    <x v="4"/>
    <x v="7"/>
    <x v="1"/>
    <x v="2"/>
  </r>
  <r>
    <x v="0"/>
    <n v="1"/>
    <x v="0"/>
    <x v="3"/>
    <s v="AD01-9365"/>
    <x v="2"/>
    <n v="12000000"/>
    <x v="1"/>
    <d v="1899-12-30T00:06:30"/>
    <x v="0"/>
    <x v="5"/>
    <x v="1"/>
    <x v="3"/>
    <x v="4"/>
  </r>
  <r>
    <x v="0"/>
    <n v="1"/>
    <x v="0"/>
    <x v="1"/>
    <s v="AD01-9361"/>
    <x v="2"/>
    <n v="12000000"/>
    <x v="1"/>
    <d v="1899-12-30T00:06:30"/>
    <x v="0"/>
    <x v="4"/>
    <x v="6"/>
    <x v="1"/>
    <x v="1"/>
  </r>
  <r>
    <x v="0"/>
    <n v="1"/>
    <x v="0"/>
    <x v="2"/>
    <s v="AD01-9362"/>
    <x v="4"/>
    <n v="25000000"/>
    <x v="2"/>
    <d v="1899-12-30T00:06:30"/>
    <x v="0"/>
    <x v="5"/>
    <x v="6"/>
    <x v="0"/>
    <x v="7"/>
  </r>
  <r>
    <x v="0"/>
    <n v="12"/>
    <x v="9"/>
    <x v="5"/>
    <s v="AD01-9362"/>
    <x v="3"/>
    <n v="11000000"/>
    <x v="1"/>
    <d v="1899-12-30T00:06:30"/>
    <x v="2"/>
    <x v="1"/>
    <x v="2"/>
    <x v="1"/>
    <x v="1"/>
  </r>
  <r>
    <x v="1"/>
    <n v="19"/>
    <x v="7"/>
    <x v="0"/>
    <s v="AD01-9361"/>
    <x v="5"/>
    <n v="0"/>
    <x v="0"/>
    <d v="1899-12-30T00:06:30"/>
    <x v="3"/>
    <x v="9"/>
    <x v="1"/>
    <x v="3"/>
    <x v="4"/>
  </r>
  <r>
    <x v="1"/>
    <n v="3"/>
    <x v="11"/>
    <x v="0"/>
    <s v="AD01-9361"/>
    <x v="5"/>
    <n v="0"/>
    <x v="1"/>
    <d v="1899-12-30T00:06:30"/>
    <x v="3"/>
    <x v="9"/>
    <x v="6"/>
    <x v="1"/>
    <x v="2"/>
  </r>
  <r>
    <x v="1"/>
    <n v="23"/>
    <x v="2"/>
    <x v="3"/>
    <s v="AD01-9361"/>
    <x v="5"/>
    <n v="0"/>
    <x v="0"/>
    <d v="1899-12-30T00:06:30"/>
    <x v="3"/>
    <x v="9"/>
    <x v="7"/>
    <x v="0"/>
    <x v="5"/>
  </r>
  <r>
    <x v="1"/>
    <n v="5"/>
    <x v="3"/>
    <x v="0"/>
    <s v="AD01-9364"/>
    <x v="5"/>
    <n v="0"/>
    <x v="1"/>
    <d v="1899-12-30T00:06:30"/>
    <x v="3"/>
    <x v="9"/>
    <x v="2"/>
    <x v="0"/>
    <x v="9"/>
  </r>
  <r>
    <x v="1"/>
    <n v="10"/>
    <x v="3"/>
    <x v="4"/>
    <s v="AD01-9361"/>
    <x v="5"/>
    <n v="0"/>
    <x v="4"/>
    <d v="1899-12-30T00:06:30"/>
    <x v="3"/>
    <x v="9"/>
    <x v="5"/>
    <x v="2"/>
    <x v="11"/>
  </r>
  <r>
    <x v="1"/>
    <n v="24"/>
    <x v="3"/>
    <x v="4"/>
    <s v="AD01-9362"/>
    <x v="5"/>
    <n v="0"/>
    <x v="0"/>
    <d v="1899-12-30T00:06:30"/>
    <x v="3"/>
    <x v="9"/>
    <x v="1"/>
    <x v="3"/>
    <x v="13"/>
  </r>
  <r>
    <x v="1"/>
    <n v="29"/>
    <x v="10"/>
    <x v="3"/>
    <s v="AD01-9362"/>
    <x v="5"/>
    <n v="0"/>
    <x v="0"/>
    <d v="1899-12-30T00:06:30"/>
    <x v="3"/>
    <x v="9"/>
    <x v="5"/>
    <x v="1"/>
    <x v="1"/>
  </r>
  <r>
    <x v="1"/>
    <n v="30"/>
    <x v="10"/>
    <x v="1"/>
    <s v="AD01-9365"/>
    <x v="5"/>
    <n v="0"/>
    <x v="1"/>
    <d v="1899-12-30T00:06:30"/>
    <x v="3"/>
    <x v="9"/>
    <x v="1"/>
    <x v="0"/>
    <x v="0"/>
  </r>
  <r>
    <x v="1"/>
    <n v="21"/>
    <x v="10"/>
    <x v="0"/>
    <s v="AD01-9361"/>
    <x v="5"/>
    <n v="0"/>
    <x v="2"/>
    <d v="1899-12-30T00:06:30"/>
    <x v="3"/>
    <x v="9"/>
    <x v="6"/>
    <x v="1"/>
    <x v="1"/>
  </r>
  <r>
    <x v="1"/>
    <n v="19"/>
    <x v="7"/>
    <x v="0"/>
    <s v="AD01-9361"/>
    <x v="5"/>
    <n v="0"/>
    <x v="0"/>
    <d v="1899-12-30T00:06:30"/>
    <x v="3"/>
    <x v="9"/>
    <x v="1"/>
    <x v="3"/>
    <x v="4"/>
  </r>
  <r>
    <x v="1"/>
    <n v="3"/>
    <x v="11"/>
    <x v="0"/>
    <s v="AD01-9361"/>
    <x v="5"/>
    <n v="0"/>
    <x v="1"/>
    <d v="1899-12-30T00:06:30"/>
    <x v="3"/>
    <x v="9"/>
    <x v="6"/>
    <x v="1"/>
    <x v="2"/>
  </r>
  <r>
    <x v="0"/>
    <n v="19"/>
    <x v="6"/>
    <x v="1"/>
    <s v="AD01-9363"/>
    <x v="2"/>
    <n v="12000000"/>
    <x v="0"/>
    <d v="1899-12-30T00:07:10"/>
    <x v="0"/>
    <x v="1"/>
    <x v="6"/>
    <x v="1"/>
    <x v="6"/>
  </r>
  <r>
    <x v="0"/>
    <n v="22"/>
    <x v="2"/>
    <x v="5"/>
    <s v="AD01-9364"/>
    <x v="3"/>
    <n v="15000000"/>
    <x v="2"/>
    <d v="1899-12-30T00:07:10"/>
    <x v="0"/>
    <x v="3"/>
    <x v="5"/>
    <x v="2"/>
    <x v="8"/>
  </r>
  <r>
    <x v="0"/>
    <n v="25"/>
    <x v="3"/>
    <x v="0"/>
    <s v="AD01-9362"/>
    <x v="0"/>
    <n v="19000000"/>
    <x v="3"/>
    <d v="1899-12-30T00:07:10"/>
    <x v="1"/>
    <x v="8"/>
    <x v="2"/>
    <x v="3"/>
    <x v="4"/>
  </r>
  <r>
    <x v="0"/>
    <n v="31"/>
    <x v="3"/>
    <x v="0"/>
    <s v="AD01-9364"/>
    <x v="1"/>
    <n v="11000000"/>
    <x v="1"/>
    <d v="1899-12-30T00:07:10"/>
    <x v="0"/>
    <x v="4"/>
    <x v="3"/>
    <x v="1"/>
    <x v="1"/>
  </r>
  <r>
    <x v="0"/>
    <n v="29"/>
    <x v="3"/>
    <x v="4"/>
    <s v="AD01-9361"/>
    <x v="2"/>
    <n v="12000000"/>
    <x v="0"/>
    <d v="1899-12-30T00:07:10"/>
    <x v="0"/>
    <x v="4"/>
    <x v="4"/>
    <x v="1"/>
    <x v="1"/>
  </r>
  <r>
    <x v="0"/>
    <n v="2"/>
    <x v="4"/>
    <x v="4"/>
    <s v="AD01-9365"/>
    <x v="2"/>
    <n v="38000000"/>
    <x v="1"/>
    <d v="1899-12-30T00:07:10"/>
    <x v="1"/>
    <x v="0"/>
    <x v="2"/>
    <x v="2"/>
    <x v="8"/>
  </r>
  <r>
    <x v="0"/>
    <n v="22"/>
    <x v="4"/>
    <x v="5"/>
    <s v="AD01-9361"/>
    <x v="4"/>
    <n v="25000000"/>
    <x v="0"/>
    <d v="1899-12-30T00:07:10"/>
    <x v="0"/>
    <x v="7"/>
    <x v="6"/>
    <x v="1"/>
    <x v="6"/>
  </r>
  <r>
    <x v="0"/>
    <n v="29"/>
    <x v="10"/>
    <x v="0"/>
    <s v="AD01-9361"/>
    <x v="0"/>
    <n v="7000000"/>
    <x v="1"/>
    <d v="1899-12-30T00:07:10"/>
    <x v="0"/>
    <x v="3"/>
    <x v="2"/>
    <x v="0"/>
    <x v="9"/>
  </r>
  <r>
    <x v="0"/>
    <n v="19"/>
    <x v="6"/>
    <x v="1"/>
    <s v="AD01-9363"/>
    <x v="2"/>
    <n v="12000000"/>
    <x v="0"/>
    <d v="1899-12-30T00:07:10"/>
    <x v="0"/>
    <x v="1"/>
    <x v="6"/>
    <x v="1"/>
    <x v="6"/>
  </r>
  <r>
    <x v="1"/>
    <n v="28"/>
    <x v="2"/>
    <x v="3"/>
    <s v="AD01-9362"/>
    <x v="5"/>
    <n v="0"/>
    <x v="1"/>
    <d v="1899-12-30T00:07:10"/>
    <x v="3"/>
    <x v="9"/>
    <x v="7"/>
    <x v="0"/>
    <x v="12"/>
  </r>
  <r>
    <x v="1"/>
    <n v="5"/>
    <x v="3"/>
    <x v="3"/>
    <s v="AD01-9362"/>
    <x v="5"/>
    <n v="0"/>
    <x v="2"/>
    <d v="1899-12-30T00:07:10"/>
    <x v="3"/>
    <x v="9"/>
    <x v="0"/>
    <x v="0"/>
    <x v="7"/>
  </r>
  <r>
    <x v="1"/>
    <n v="29"/>
    <x v="3"/>
    <x v="2"/>
    <s v="AD01-9363"/>
    <x v="5"/>
    <n v="0"/>
    <x v="5"/>
    <d v="1899-12-30T00:07:10"/>
    <x v="3"/>
    <x v="9"/>
    <x v="1"/>
    <x v="3"/>
    <x v="4"/>
  </r>
  <r>
    <x v="1"/>
    <n v="30"/>
    <x v="4"/>
    <x v="2"/>
    <s v="AD01-9362"/>
    <x v="5"/>
    <n v="0"/>
    <x v="1"/>
    <d v="1899-12-30T00:07:10"/>
    <x v="3"/>
    <x v="9"/>
    <x v="3"/>
    <x v="0"/>
    <x v="12"/>
  </r>
  <r>
    <x v="1"/>
    <n v="15"/>
    <x v="4"/>
    <x v="4"/>
    <s v="AD01-9362"/>
    <x v="5"/>
    <n v="0"/>
    <x v="3"/>
    <d v="1899-12-30T00:07:10"/>
    <x v="3"/>
    <x v="9"/>
    <x v="7"/>
    <x v="0"/>
    <x v="12"/>
  </r>
  <r>
    <x v="0"/>
    <n v="14"/>
    <x v="5"/>
    <x v="2"/>
    <s v="AD01-9364"/>
    <x v="4"/>
    <n v="20000000"/>
    <x v="4"/>
    <d v="1899-12-30T00:07:14"/>
    <x v="0"/>
    <x v="5"/>
    <x v="3"/>
    <x v="0"/>
    <x v="7"/>
  </r>
  <r>
    <x v="0"/>
    <n v="11"/>
    <x v="6"/>
    <x v="0"/>
    <s v="AD01-9361"/>
    <x v="0"/>
    <n v="19000000"/>
    <x v="0"/>
    <d v="1899-12-30T00:07:14"/>
    <x v="1"/>
    <x v="4"/>
    <x v="6"/>
    <x v="1"/>
    <x v="1"/>
  </r>
  <r>
    <x v="0"/>
    <n v="13"/>
    <x v="8"/>
    <x v="2"/>
    <s v="AD01-9362"/>
    <x v="2"/>
    <n v="12000000"/>
    <x v="1"/>
    <d v="1899-12-30T00:07:14"/>
    <x v="0"/>
    <x v="4"/>
    <x v="7"/>
    <x v="1"/>
    <x v="1"/>
  </r>
  <r>
    <x v="0"/>
    <n v="28"/>
    <x v="1"/>
    <x v="2"/>
    <s v="AD01-9362"/>
    <x v="2"/>
    <n v="38000000"/>
    <x v="5"/>
    <d v="1899-12-30T00:07:14"/>
    <x v="1"/>
    <x v="7"/>
    <x v="7"/>
    <x v="0"/>
    <x v="5"/>
  </r>
  <r>
    <x v="0"/>
    <n v="30"/>
    <x v="2"/>
    <x v="2"/>
    <s v="AD01-9364"/>
    <x v="0"/>
    <n v="7000000"/>
    <x v="1"/>
    <d v="1899-12-30T00:07:14"/>
    <x v="0"/>
    <x v="3"/>
    <x v="2"/>
    <x v="2"/>
    <x v="8"/>
  </r>
  <r>
    <x v="0"/>
    <n v="20"/>
    <x v="2"/>
    <x v="2"/>
    <s v="AD01-9364"/>
    <x v="2"/>
    <n v="12000000"/>
    <x v="2"/>
    <d v="1899-12-30T00:07:14"/>
    <x v="0"/>
    <x v="0"/>
    <x v="5"/>
    <x v="0"/>
    <x v="5"/>
  </r>
  <r>
    <x v="0"/>
    <n v="22"/>
    <x v="3"/>
    <x v="0"/>
    <s v="AD01-9364"/>
    <x v="2"/>
    <n v="12000000"/>
    <x v="2"/>
    <d v="1899-12-30T00:07:14"/>
    <x v="0"/>
    <x v="2"/>
    <x v="1"/>
    <x v="1"/>
    <x v="6"/>
  </r>
  <r>
    <x v="0"/>
    <n v="17"/>
    <x v="4"/>
    <x v="3"/>
    <s v="AD01-9363"/>
    <x v="1"/>
    <n v="15000000"/>
    <x v="2"/>
    <d v="1899-12-30T00:07:14"/>
    <x v="0"/>
    <x v="1"/>
    <x v="1"/>
    <x v="0"/>
    <x v="12"/>
  </r>
  <r>
    <x v="0"/>
    <n v="20"/>
    <x v="4"/>
    <x v="3"/>
    <s v="AD01-9362"/>
    <x v="1"/>
    <n v="11000000"/>
    <x v="2"/>
    <d v="1899-12-30T00:07:14"/>
    <x v="0"/>
    <x v="4"/>
    <x v="2"/>
    <x v="1"/>
    <x v="1"/>
  </r>
  <r>
    <x v="0"/>
    <n v="22"/>
    <x v="4"/>
    <x v="0"/>
    <s v="AD01-9365"/>
    <x v="4"/>
    <n v="25000000"/>
    <x v="3"/>
    <d v="1899-12-30T00:07:14"/>
    <x v="0"/>
    <x v="1"/>
    <x v="0"/>
    <x v="1"/>
    <x v="6"/>
  </r>
  <r>
    <x v="0"/>
    <n v="3"/>
    <x v="4"/>
    <x v="2"/>
    <s v="AD01-9364"/>
    <x v="3"/>
    <n v="15000000"/>
    <x v="0"/>
    <d v="1899-12-30T00:07:14"/>
    <x v="0"/>
    <x v="8"/>
    <x v="7"/>
    <x v="0"/>
    <x v="5"/>
  </r>
  <r>
    <x v="0"/>
    <n v="14"/>
    <x v="5"/>
    <x v="2"/>
    <s v="AD01-9364"/>
    <x v="4"/>
    <n v="20000000"/>
    <x v="4"/>
    <d v="1899-12-30T00:07:14"/>
    <x v="0"/>
    <x v="5"/>
    <x v="3"/>
    <x v="0"/>
    <x v="7"/>
  </r>
  <r>
    <x v="0"/>
    <n v="11"/>
    <x v="6"/>
    <x v="0"/>
    <s v="AD01-9361"/>
    <x v="0"/>
    <n v="19000000"/>
    <x v="0"/>
    <d v="1899-12-30T00:07:14"/>
    <x v="1"/>
    <x v="4"/>
    <x v="6"/>
    <x v="1"/>
    <x v="1"/>
  </r>
  <r>
    <x v="0"/>
    <n v="13"/>
    <x v="8"/>
    <x v="2"/>
    <s v="AD01-9362"/>
    <x v="2"/>
    <n v="12000000"/>
    <x v="1"/>
    <d v="1899-12-30T00:07:14"/>
    <x v="0"/>
    <x v="4"/>
    <x v="7"/>
    <x v="1"/>
    <x v="1"/>
  </r>
  <r>
    <x v="0"/>
    <n v="28"/>
    <x v="1"/>
    <x v="2"/>
    <s v="AD01-9362"/>
    <x v="2"/>
    <n v="38000000"/>
    <x v="5"/>
    <d v="1899-12-30T00:07:14"/>
    <x v="1"/>
    <x v="7"/>
    <x v="7"/>
    <x v="0"/>
    <x v="5"/>
  </r>
  <r>
    <x v="1"/>
    <n v="13"/>
    <x v="7"/>
    <x v="4"/>
    <s v="AD01-9362"/>
    <x v="5"/>
    <n v="0"/>
    <x v="2"/>
    <d v="1899-12-30T00:07:14"/>
    <x v="3"/>
    <x v="9"/>
    <x v="6"/>
    <x v="2"/>
    <x v="11"/>
  </r>
  <r>
    <x v="1"/>
    <n v="11"/>
    <x v="4"/>
    <x v="2"/>
    <s v="AD01-9361"/>
    <x v="5"/>
    <n v="0"/>
    <x v="2"/>
    <d v="1899-12-30T00:07:14"/>
    <x v="3"/>
    <x v="9"/>
    <x v="3"/>
    <x v="3"/>
    <x v="4"/>
  </r>
  <r>
    <x v="1"/>
    <n v="13"/>
    <x v="7"/>
    <x v="4"/>
    <s v="AD01-9362"/>
    <x v="5"/>
    <n v="0"/>
    <x v="2"/>
    <d v="1899-12-30T00:07:14"/>
    <x v="3"/>
    <x v="9"/>
    <x v="6"/>
    <x v="2"/>
    <x v="11"/>
  </r>
  <r>
    <x v="0"/>
    <n v="11"/>
    <x v="5"/>
    <x v="0"/>
    <s v="AD01-9362"/>
    <x v="2"/>
    <n v="38000000"/>
    <x v="3"/>
    <d v="1899-12-30T00:07:30"/>
    <x v="1"/>
    <x v="5"/>
    <x v="7"/>
    <x v="3"/>
    <x v="13"/>
  </r>
  <r>
    <x v="0"/>
    <n v="6"/>
    <x v="5"/>
    <x v="2"/>
    <s v="AD01-9362"/>
    <x v="4"/>
    <n v="20000000"/>
    <x v="0"/>
    <d v="1899-12-30T00:07:30"/>
    <x v="0"/>
    <x v="2"/>
    <x v="1"/>
    <x v="1"/>
    <x v="1"/>
  </r>
  <r>
    <x v="0"/>
    <n v="1"/>
    <x v="0"/>
    <x v="0"/>
    <s v="AD01-9363"/>
    <x v="2"/>
    <n v="12000000"/>
    <x v="1"/>
    <d v="1899-12-30T00:07:30"/>
    <x v="0"/>
    <x v="0"/>
    <x v="1"/>
    <x v="2"/>
    <x v="11"/>
  </r>
  <r>
    <x v="0"/>
    <n v="10"/>
    <x v="8"/>
    <x v="3"/>
    <s v="AD01-9364"/>
    <x v="2"/>
    <n v="38000000"/>
    <x v="2"/>
    <d v="1899-12-30T00:07:30"/>
    <x v="4"/>
    <x v="5"/>
    <x v="5"/>
    <x v="1"/>
    <x v="6"/>
  </r>
  <r>
    <x v="0"/>
    <n v="1"/>
    <x v="8"/>
    <x v="5"/>
    <s v="AD01-9362"/>
    <x v="1"/>
    <n v="15000000"/>
    <x v="1"/>
    <d v="1899-12-30T00:07:30"/>
    <x v="0"/>
    <x v="7"/>
    <x v="5"/>
    <x v="0"/>
    <x v="9"/>
  </r>
  <r>
    <x v="0"/>
    <n v="30"/>
    <x v="2"/>
    <x v="2"/>
    <s v="AD01-9362"/>
    <x v="0"/>
    <n v="7000000"/>
    <x v="2"/>
    <d v="1899-12-30T00:07:30"/>
    <x v="0"/>
    <x v="2"/>
    <x v="5"/>
    <x v="0"/>
    <x v="10"/>
  </r>
  <r>
    <x v="0"/>
    <n v="27"/>
    <x v="2"/>
    <x v="0"/>
    <s v="AD01-9361"/>
    <x v="0"/>
    <n v="7000000"/>
    <x v="1"/>
    <d v="1899-12-30T00:07:30"/>
    <x v="0"/>
    <x v="6"/>
    <x v="7"/>
    <x v="3"/>
    <x v="13"/>
  </r>
  <r>
    <x v="0"/>
    <n v="15"/>
    <x v="3"/>
    <x v="2"/>
    <s v="AD01-9364"/>
    <x v="0"/>
    <n v="19000000"/>
    <x v="2"/>
    <d v="1899-12-30T00:07:30"/>
    <x v="1"/>
    <x v="0"/>
    <x v="2"/>
    <x v="2"/>
    <x v="11"/>
  </r>
  <r>
    <x v="0"/>
    <n v="5"/>
    <x v="3"/>
    <x v="0"/>
    <s v="AD01-9362"/>
    <x v="3"/>
    <n v="15000000"/>
    <x v="4"/>
    <d v="1899-12-30T00:07:30"/>
    <x v="0"/>
    <x v="6"/>
    <x v="2"/>
    <x v="3"/>
    <x v="4"/>
  </r>
  <r>
    <x v="0"/>
    <n v="6"/>
    <x v="3"/>
    <x v="4"/>
    <s v="AD01-9361"/>
    <x v="4"/>
    <n v="20000000"/>
    <x v="4"/>
    <d v="1899-12-30T00:07:30"/>
    <x v="0"/>
    <x v="2"/>
    <x v="2"/>
    <x v="0"/>
    <x v="9"/>
  </r>
  <r>
    <x v="0"/>
    <n v="12"/>
    <x v="3"/>
    <x v="5"/>
    <s v="AD01-9364"/>
    <x v="2"/>
    <n v="12000000"/>
    <x v="2"/>
    <d v="1899-12-30T00:07:30"/>
    <x v="0"/>
    <x v="0"/>
    <x v="4"/>
    <x v="2"/>
    <x v="8"/>
  </r>
  <r>
    <x v="0"/>
    <n v="28"/>
    <x v="3"/>
    <x v="1"/>
    <s v="AD01-9361"/>
    <x v="2"/>
    <n v="12000000"/>
    <x v="2"/>
    <d v="1899-12-30T00:07:30"/>
    <x v="0"/>
    <x v="0"/>
    <x v="0"/>
    <x v="0"/>
    <x v="0"/>
  </r>
  <r>
    <x v="0"/>
    <n v="8"/>
    <x v="3"/>
    <x v="0"/>
    <s v="AD01-9361"/>
    <x v="2"/>
    <n v="12000000"/>
    <x v="0"/>
    <d v="1899-12-30T00:07:30"/>
    <x v="0"/>
    <x v="2"/>
    <x v="3"/>
    <x v="1"/>
    <x v="15"/>
  </r>
  <r>
    <x v="0"/>
    <n v="7"/>
    <x v="3"/>
    <x v="3"/>
    <s v="AD01-9362"/>
    <x v="2"/>
    <n v="12000000"/>
    <x v="0"/>
    <d v="1899-12-30T00:07:30"/>
    <x v="0"/>
    <x v="7"/>
    <x v="4"/>
    <x v="0"/>
    <x v="10"/>
  </r>
  <r>
    <x v="0"/>
    <n v="9"/>
    <x v="3"/>
    <x v="4"/>
    <s v="AD01-9362"/>
    <x v="1"/>
    <n v="15000000"/>
    <x v="1"/>
    <d v="1899-12-30T00:07:30"/>
    <x v="0"/>
    <x v="2"/>
    <x v="6"/>
    <x v="3"/>
    <x v="4"/>
  </r>
  <r>
    <x v="0"/>
    <n v="16"/>
    <x v="4"/>
    <x v="1"/>
    <s v="AD01-9361"/>
    <x v="0"/>
    <n v="19000000"/>
    <x v="1"/>
    <d v="1899-12-30T00:07:30"/>
    <x v="1"/>
    <x v="0"/>
    <x v="3"/>
    <x v="1"/>
    <x v="2"/>
  </r>
  <r>
    <x v="0"/>
    <n v="22"/>
    <x v="4"/>
    <x v="1"/>
    <s v="AD01-9361"/>
    <x v="1"/>
    <n v="11000000"/>
    <x v="0"/>
    <d v="1899-12-30T00:07:30"/>
    <x v="0"/>
    <x v="0"/>
    <x v="2"/>
    <x v="2"/>
    <x v="11"/>
  </r>
  <r>
    <x v="0"/>
    <n v="5"/>
    <x v="4"/>
    <x v="0"/>
    <s v="AD01-9362"/>
    <x v="1"/>
    <n v="15000000"/>
    <x v="2"/>
    <d v="1899-12-30T00:07:30"/>
    <x v="0"/>
    <x v="8"/>
    <x v="4"/>
    <x v="3"/>
    <x v="13"/>
  </r>
  <r>
    <x v="0"/>
    <n v="29"/>
    <x v="4"/>
    <x v="3"/>
    <s v="AD01-9362"/>
    <x v="1"/>
    <n v="15000000"/>
    <x v="3"/>
    <d v="1899-12-30T00:07:30"/>
    <x v="0"/>
    <x v="0"/>
    <x v="1"/>
    <x v="0"/>
    <x v="10"/>
  </r>
  <r>
    <x v="0"/>
    <n v="12"/>
    <x v="4"/>
    <x v="0"/>
    <s v="AD01-9363"/>
    <x v="3"/>
    <n v="15000000"/>
    <x v="2"/>
    <d v="1899-12-30T00:07:30"/>
    <x v="0"/>
    <x v="0"/>
    <x v="6"/>
    <x v="0"/>
    <x v="5"/>
  </r>
  <r>
    <x v="0"/>
    <n v="11"/>
    <x v="5"/>
    <x v="0"/>
    <s v="AD01-9362"/>
    <x v="2"/>
    <n v="38000000"/>
    <x v="3"/>
    <d v="1899-12-30T00:07:30"/>
    <x v="1"/>
    <x v="5"/>
    <x v="7"/>
    <x v="3"/>
    <x v="13"/>
  </r>
  <r>
    <x v="0"/>
    <n v="6"/>
    <x v="5"/>
    <x v="2"/>
    <s v="AD01-9362"/>
    <x v="4"/>
    <n v="20000000"/>
    <x v="0"/>
    <d v="1899-12-30T00:07:30"/>
    <x v="0"/>
    <x v="2"/>
    <x v="1"/>
    <x v="1"/>
    <x v="1"/>
  </r>
  <r>
    <x v="0"/>
    <n v="1"/>
    <x v="0"/>
    <x v="0"/>
    <s v="AD01-9363"/>
    <x v="2"/>
    <n v="12000000"/>
    <x v="1"/>
    <d v="1899-12-30T00:07:30"/>
    <x v="0"/>
    <x v="0"/>
    <x v="1"/>
    <x v="2"/>
    <x v="11"/>
  </r>
  <r>
    <x v="0"/>
    <n v="10"/>
    <x v="8"/>
    <x v="3"/>
    <s v="AD01-9364"/>
    <x v="2"/>
    <n v="38000000"/>
    <x v="2"/>
    <d v="1899-12-30T00:07:30"/>
    <x v="4"/>
    <x v="5"/>
    <x v="5"/>
    <x v="1"/>
    <x v="6"/>
  </r>
  <r>
    <x v="0"/>
    <n v="1"/>
    <x v="8"/>
    <x v="5"/>
    <s v="AD01-9362"/>
    <x v="1"/>
    <n v="15000000"/>
    <x v="1"/>
    <d v="1899-12-30T00:07:30"/>
    <x v="0"/>
    <x v="7"/>
    <x v="5"/>
    <x v="0"/>
    <x v="9"/>
  </r>
  <r>
    <x v="1"/>
    <n v="7"/>
    <x v="11"/>
    <x v="1"/>
    <s v="AD01-9364"/>
    <x v="5"/>
    <n v="0"/>
    <x v="0"/>
    <d v="1899-12-30T00:07:30"/>
    <x v="3"/>
    <x v="9"/>
    <x v="7"/>
    <x v="2"/>
    <x v="11"/>
  </r>
  <r>
    <x v="1"/>
    <n v="12"/>
    <x v="1"/>
    <x v="4"/>
    <s v="AD01-9361"/>
    <x v="5"/>
    <n v="0"/>
    <x v="2"/>
    <d v="1899-12-30T00:07:30"/>
    <x v="3"/>
    <x v="9"/>
    <x v="2"/>
    <x v="1"/>
    <x v="2"/>
  </r>
  <r>
    <x v="1"/>
    <n v="1"/>
    <x v="2"/>
    <x v="2"/>
    <s v="AD01-9362"/>
    <x v="5"/>
    <n v="0"/>
    <x v="3"/>
    <d v="1899-12-30T00:07:30"/>
    <x v="3"/>
    <x v="9"/>
    <x v="2"/>
    <x v="0"/>
    <x v="10"/>
  </r>
  <r>
    <x v="1"/>
    <n v="29"/>
    <x v="2"/>
    <x v="3"/>
    <s v="AD01-9362"/>
    <x v="5"/>
    <n v="0"/>
    <x v="2"/>
    <d v="1899-12-30T00:07:30"/>
    <x v="3"/>
    <x v="9"/>
    <x v="4"/>
    <x v="1"/>
    <x v="6"/>
  </r>
  <r>
    <x v="1"/>
    <n v="26"/>
    <x v="3"/>
    <x v="3"/>
    <s v="AD01-9364"/>
    <x v="5"/>
    <n v="0"/>
    <x v="0"/>
    <d v="1899-12-30T00:07:30"/>
    <x v="3"/>
    <x v="9"/>
    <x v="2"/>
    <x v="0"/>
    <x v="5"/>
  </r>
  <r>
    <x v="1"/>
    <n v="30"/>
    <x v="10"/>
    <x v="4"/>
    <s v="AD01-9364"/>
    <x v="5"/>
    <n v="0"/>
    <x v="6"/>
    <d v="1899-12-30T00:07:30"/>
    <x v="3"/>
    <x v="9"/>
    <x v="5"/>
    <x v="1"/>
    <x v="6"/>
  </r>
  <r>
    <x v="1"/>
    <n v="7"/>
    <x v="11"/>
    <x v="1"/>
    <s v="AD01-9364"/>
    <x v="5"/>
    <n v="0"/>
    <x v="0"/>
    <d v="1899-12-30T00:07:30"/>
    <x v="3"/>
    <x v="9"/>
    <x v="7"/>
    <x v="2"/>
    <x v="11"/>
  </r>
  <r>
    <x v="0"/>
    <n v="16"/>
    <x v="6"/>
    <x v="3"/>
    <s v="AD01-9361"/>
    <x v="1"/>
    <n v="11000000"/>
    <x v="0"/>
    <d v="1899-12-30T00:08:00"/>
    <x v="0"/>
    <x v="1"/>
    <x v="2"/>
    <x v="0"/>
    <x v="5"/>
  </r>
  <r>
    <x v="0"/>
    <n v="13"/>
    <x v="2"/>
    <x v="5"/>
    <s v="AD01-9361"/>
    <x v="2"/>
    <n v="10000000"/>
    <x v="2"/>
    <d v="1899-12-30T00:08:00"/>
    <x v="0"/>
    <x v="0"/>
    <x v="3"/>
    <x v="0"/>
    <x v="5"/>
  </r>
  <r>
    <x v="0"/>
    <n v="16"/>
    <x v="2"/>
    <x v="0"/>
    <s v="AD01-9362"/>
    <x v="2"/>
    <n v="12000000"/>
    <x v="2"/>
    <d v="1899-12-30T00:08:00"/>
    <x v="0"/>
    <x v="4"/>
    <x v="7"/>
    <x v="1"/>
    <x v="1"/>
  </r>
  <r>
    <x v="0"/>
    <n v="26"/>
    <x v="3"/>
    <x v="2"/>
    <s v="AD01-9362"/>
    <x v="2"/>
    <n v="38000000"/>
    <x v="5"/>
    <d v="1899-12-30T00:08:00"/>
    <x v="1"/>
    <x v="2"/>
    <x v="6"/>
    <x v="1"/>
    <x v="2"/>
  </r>
  <r>
    <x v="0"/>
    <n v="9"/>
    <x v="3"/>
    <x v="1"/>
    <s v="AD01-9362"/>
    <x v="3"/>
    <n v="20000000"/>
    <x v="1"/>
    <d v="1899-12-30T00:08:00"/>
    <x v="2"/>
    <x v="2"/>
    <x v="5"/>
    <x v="1"/>
    <x v="14"/>
  </r>
  <r>
    <x v="0"/>
    <n v="28"/>
    <x v="3"/>
    <x v="1"/>
    <s v="AD01-9362"/>
    <x v="0"/>
    <n v="7000000"/>
    <x v="2"/>
    <d v="1899-12-30T00:08:00"/>
    <x v="0"/>
    <x v="2"/>
    <x v="6"/>
    <x v="1"/>
    <x v="6"/>
  </r>
  <r>
    <x v="0"/>
    <n v="30"/>
    <x v="3"/>
    <x v="2"/>
    <s v="AD01-9364"/>
    <x v="1"/>
    <n v="15000000"/>
    <x v="3"/>
    <d v="1899-12-30T00:08:00"/>
    <x v="0"/>
    <x v="1"/>
    <x v="3"/>
    <x v="0"/>
    <x v="10"/>
  </r>
  <r>
    <x v="0"/>
    <n v="5"/>
    <x v="4"/>
    <x v="1"/>
    <s v="AD01-9364"/>
    <x v="4"/>
    <n v="25000000"/>
    <x v="2"/>
    <d v="1899-12-30T00:08:00"/>
    <x v="0"/>
    <x v="0"/>
    <x v="1"/>
    <x v="3"/>
    <x v="4"/>
  </r>
  <r>
    <x v="0"/>
    <n v="16"/>
    <x v="6"/>
    <x v="3"/>
    <s v="AD01-9361"/>
    <x v="1"/>
    <n v="11000000"/>
    <x v="0"/>
    <d v="1899-12-30T00:08:00"/>
    <x v="0"/>
    <x v="1"/>
    <x v="2"/>
    <x v="0"/>
    <x v="5"/>
  </r>
  <r>
    <x v="1"/>
    <n v="12"/>
    <x v="2"/>
    <x v="2"/>
    <s v="AD01-9362"/>
    <x v="5"/>
    <n v="0"/>
    <x v="0"/>
    <d v="1899-12-30T00:08:00"/>
    <x v="3"/>
    <x v="9"/>
    <x v="2"/>
    <x v="3"/>
    <x v="13"/>
  </r>
  <r>
    <x v="1"/>
    <n v="1"/>
    <x v="3"/>
    <x v="4"/>
    <s v="AD01-9362"/>
    <x v="5"/>
    <n v="0"/>
    <x v="1"/>
    <d v="1899-12-30T00:08:00"/>
    <x v="3"/>
    <x v="9"/>
    <x v="2"/>
    <x v="3"/>
    <x v="13"/>
  </r>
  <r>
    <x v="1"/>
    <n v="5"/>
    <x v="3"/>
    <x v="4"/>
    <s v="AD01-9363"/>
    <x v="5"/>
    <n v="0"/>
    <x v="3"/>
    <d v="1899-12-30T00:08:00"/>
    <x v="3"/>
    <x v="9"/>
    <x v="5"/>
    <x v="2"/>
    <x v="11"/>
  </r>
  <r>
    <x v="1"/>
    <n v="27"/>
    <x v="4"/>
    <x v="0"/>
    <s v="AD01-9364"/>
    <x v="5"/>
    <n v="0"/>
    <x v="1"/>
    <d v="1899-12-30T00:08:00"/>
    <x v="3"/>
    <x v="9"/>
    <x v="2"/>
    <x v="1"/>
    <x v="6"/>
  </r>
  <r>
    <x v="1"/>
    <n v="16"/>
    <x v="4"/>
    <x v="0"/>
    <s v="AD01-9364"/>
    <x v="5"/>
    <n v="0"/>
    <x v="1"/>
    <d v="1899-12-30T00:08:00"/>
    <x v="3"/>
    <x v="9"/>
    <x v="4"/>
    <x v="0"/>
    <x v="0"/>
  </r>
  <r>
    <x v="0"/>
    <n v="11"/>
    <x v="6"/>
    <x v="2"/>
    <s v="AD01-9362"/>
    <x v="3"/>
    <n v="20000000"/>
    <x v="1"/>
    <d v="1899-12-30T00:08:10"/>
    <x v="0"/>
    <x v="7"/>
    <x v="0"/>
    <x v="0"/>
    <x v="9"/>
  </r>
  <r>
    <x v="0"/>
    <n v="1"/>
    <x v="8"/>
    <x v="3"/>
    <s v="AD01-9361"/>
    <x v="2"/>
    <n v="12000000"/>
    <x v="5"/>
    <d v="1899-12-30T00:08:10"/>
    <x v="0"/>
    <x v="3"/>
    <x v="4"/>
    <x v="3"/>
    <x v="4"/>
  </r>
  <r>
    <x v="0"/>
    <n v="10"/>
    <x v="2"/>
    <x v="3"/>
    <s v="AD01-9362"/>
    <x v="2"/>
    <n v="38000000"/>
    <x v="2"/>
    <d v="1899-12-30T00:08:10"/>
    <x v="4"/>
    <x v="5"/>
    <x v="6"/>
    <x v="0"/>
    <x v="10"/>
  </r>
  <r>
    <x v="0"/>
    <n v="11"/>
    <x v="2"/>
    <x v="0"/>
    <s v="AD01-9361"/>
    <x v="2"/>
    <n v="12000000"/>
    <x v="3"/>
    <d v="1899-12-30T00:08:10"/>
    <x v="0"/>
    <x v="4"/>
    <x v="2"/>
    <x v="1"/>
    <x v="2"/>
  </r>
  <r>
    <x v="0"/>
    <n v="12"/>
    <x v="2"/>
    <x v="3"/>
    <s v="AD01-9364"/>
    <x v="1"/>
    <n v="15000000"/>
    <x v="3"/>
    <d v="1899-12-30T00:08:10"/>
    <x v="0"/>
    <x v="1"/>
    <x v="2"/>
    <x v="1"/>
    <x v="2"/>
  </r>
  <r>
    <x v="0"/>
    <n v="27"/>
    <x v="3"/>
    <x v="2"/>
    <s v="AD01-9363"/>
    <x v="0"/>
    <n v="19000000"/>
    <x v="1"/>
    <d v="1899-12-30T00:08:10"/>
    <x v="1"/>
    <x v="0"/>
    <x v="3"/>
    <x v="0"/>
    <x v="5"/>
  </r>
  <r>
    <x v="0"/>
    <n v="30"/>
    <x v="3"/>
    <x v="3"/>
    <s v="AD01-9362"/>
    <x v="3"/>
    <n v="11000000"/>
    <x v="0"/>
    <d v="1899-12-30T00:08:10"/>
    <x v="2"/>
    <x v="4"/>
    <x v="5"/>
    <x v="1"/>
    <x v="1"/>
  </r>
  <r>
    <x v="0"/>
    <n v="27"/>
    <x v="3"/>
    <x v="1"/>
    <s v="AD01-9364"/>
    <x v="4"/>
    <n v="25000000"/>
    <x v="2"/>
    <d v="1899-12-30T00:08:10"/>
    <x v="0"/>
    <x v="4"/>
    <x v="4"/>
    <x v="1"/>
    <x v="6"/>
  </r>
  <r>
    <x v="0"/>
    <n v="9"/>
    <x v="3"/>
    <x v="0"/>
    <s v="AD01-9362"/>
    <x v="1"/>
    <n v="15000000"/>
    <x v="3"/>
    <d v="1899-12-30T00:08:10"/>
    <x v="0"/>
    <x v="7"/>
    <x v="3"/>
    <x v="3"/>
    <x v="13"/>
  </r>
  <r>
    <x v="0"/>
    <n v="22"/>
    <x v="4"/>
    <x v="5"/>
    <s v="AD01-9362"/>
    <x v="1"/>
    <n v="15000000"/>
    <x v="1"/>
    <d v="1899-12-30T00:08:10"/>
    <x v="0"/>
    <x v="2"/>
    <x v="6"/>
    <x v="3"/>
    <x v="4"/>
  </r>
  <r>
    <x v="0"/>
    <n v="23"/>
    <x v="10"/>
    <x v="3"/>
    <s v="AD01-9362"/>
    <x v="4"/>
    <n v="21000000"/>
    <x v="1"/>
    <d v="1899-12-30T00:08:10"/>
    <x v="0"/>
    <x v="8"/>
    <x v="1"/>
    <x v="0"/>
    <x v="5"/>
  </r>
  <r>
    <x v="0"/>
    <n v="11"/>
    <x v="6"/>
    <x v="2"/>
    <s v="AD01-9362"/>
    <x v="3"/>
    <n v="20000000"/>
    <x v="1"/>
    <d v="1899-12-30T00:08:10"/>
    <x v="0"/>
    <x v="7"/>
    <x v="0"/>
    <x v="0"/>
    <x v="9"/>
  </r>
  <r>
    <x v="0"/>
    <n v="1"/>
    <x v="8"/>
    <x v="3"/>
    <s v="AD01-9361"/>
    <x v="2"/>
    <n v="12000000"/>
    <x v="5"/>
    <d v="1899-12-30T00:08:10"/>
    <x v="0"/>
    <x v="3"/>
    <x v="4"/>
    <x v="3"/>
    <x v="4"/>
  </r>
  <r>
    <x v="1"/>
    <n v="18"/>
    <x v="7"/>
    <x v="0"/>
    <s v="AD01-9362"/>
    <x v="5"/>
    <n v="0"/>
    <x v="1"/>
    <d v="1899-12-30T00:08:10"/>
    <x v="3"/>
    <x v="9"/>
    <x v="0"/>
    <x v="1"/>
    <x v="2"/>
  </r>
  <r>
    <x v="1"/>
    <n v="2"/>
    <x v="11"/>
    <x v="0"/>
    <s v="AD01-9361"/>
    <x v="5"/>
    <n v="0"/>
    <x v="3"/>
    <d v="1899-12-30T00:08:10"/>
    <x v="3"/>
    <x v="9"/>
    <x v="7"/>
    <x v="2"/>
    <x v="8"/>
  </r>
  <r>
    <x v="1"/>
    <n v="18"/>
    <x v="7"/>
    <x v="0"/>
    <s v="AD01-9362"/>
    <x v="5"/>
    <n v="0"/>
    <x v="1"/>
    <d v="1899-12-30T00:08:10"/>
    <x v="3"/>
    <x v="9"/>
    <x v="0"/>
    <x v="1"/>
    <x v="2"/>
  </r>
  <r>
    <x v="1"/>
    <n v="2"/>
    <x v="11"/>
    <x v="0"/>
    <s v="AD01-9361"/>
    <x v="5"/>
    <n v="0"/>
    <x v="3"/>
    <d v="1899-12-30T00:08:10"/>
    <x v="3"/>
    <x v="9"/>
    <x v="7"/>
    <x v="2"/>
    <x v="8"/>
  </r>
  <r>
    <x v="0"/>
    <n v="13"/>
    <x v="5"/>
    <x v="0"/>
    <s v="AD01-9362"/>
    <x v="3"/>
    <n v="15000000"/>
    <x v="5"/>
    <d v="1899-12-30T00:08:12"/>
    <x v="0"/>
    <x v="3"/>
    <x v="6"/>
    <x v="1"/>
    <x v="6"/>
  </r>
  <r>
    <x v="0"/>
    <n v="11"/>
    <x v="6"/>
    <x v="1"/>
    <s v="AD01-9364"/>
    <x v="2"/>
    <n v="38000000"/>
    <x v="2"/>
    <d v="1899-12-30T00:08:12"/>
    <x v="1"/>
    <x v="0"/>
    <x v="1"/>
    <x v="0"/>
    <x v="9"/>
  </r>
  <r>
    <x v="0"/>
    <n v="12"/>
    <x v="8"/>
    <x v="0"/>
    <s v="AD01-9362"/>
    <x v="0"/>
    <n v="7000000"/>
    <x v="1"/>
    <d v="1899-12-30T00:08:12"/>
    <x v="0"/>
    <x v="4"/>
    <x v="0"/>
    <x v="2"/>
    <x v="11"/>
  </r>
  <r>
    <x v="0"/>
    <n v="27"/>
    <x v="1"/>
    <x v="2"/>
    <s v="AD01-9365"/>
    <x v="4"/>
    <n v="25000000"/>
    <x v="3"/>
    <d v="1899-12-30T00:08:12"/>
    <x v="0"/>
    <x v="7"/>
    <x v="7"/>
    <x v="0"/>
    <x v="10"/>
  </r>
  <r>
    <x v="0"/>
    <n v="30"/>
    <x v="2"/>
    <x v="2"/>
    <s v="AD01-9362"/>
    <x v="0"/>
    <n v="19000000"/>
    <x v="5"/>
    <d v="1899-12-30T00:08:12"/>
    <x v="1"/>
    <x v="7"/>
    <x v="4"/>
    <x v="0"/>
    <x v="10"/>
  </r>
  <r>
    <x v="0"/>
    <n v="19"/>
    <x v="2"/>
    <x v="2"/>
    <s v="AD01-9365"/>
    <x v="4"/>
    <n v="20000000"/>
    <x v="5"/>
    <d v="1899-12-30T00:08:12"/>
    <x v="0"/>
    <x v="4"/>
    <x v="3"/>
    <x v="0"/>
    <x v="7"/>
  </r>
  <r>
    <x v="0"/>
    <n v="12"/>
    <x v="2"/>
    <x v="0"/>
    <s v="AD01-9362"/>
    <x v="1"/>
    <n v="11000000"/>
    <x v="5"/>
    <d v="1899-12-30T00:08:12"/>
    <x v="0"/>
    <x v="8"/>
    <x v="1"/>
    <x v="3"/>
    <x v="13"/>
  </r>
  <r>
    <x v="0"/>
    <n v="21"/>
    <x v="3"/>
    <x v="0"/>
    <s v="AD01-9361"/>
    <x v="2"/>
    <n v="12000000"/>
    <x v="1"/>
    <d v="1899-12-30T00:08:12"/>
    <x v="0"/>
    <x v="5"/>
    <x v="0"/>
    <x v="1"/>
    <x v="14"/>
  </r>
  <r>
    <x v="0"/>
    <n v="17"/>
    <x v="4"/>
    <x v="3"/>
    <s v="AD01-9362"/>
    <x v="2"/>
    <n v="12000000"/>
    <x v="3"/>
    <d v="1899-12-30T00:08:12"/>
    <x v="0"/>
    <x v="8"/>
    <x v="0"/>
    <x v="3"/>
    <x v="4"/>
  </r>
  <r>
    <x v="0"/>
    <n v="15"/>
    <x v="10"/>
    <x v="1"/>
    <s v="AD01-9365"/>
    <x v="3"/>
    <n v="20000000"/>
    <x v="2"/>
    <d v="1899-12-30T00:08:12"/>
    <x v="2"/>
    <x v="2"/>
    <x v="5"/>
    <x v="1"/>
    <x v="6"/>
  </r>
  <r>
    <x v="0"/>
    <n v="1"/>
    <x v="10"/>
    <x v="3"/>
    <s v="AD01-9362"/>
    <x v="1"/>
    <n v="12000000"/>
    <x v="3"/>
    <d v="1899-12-30T00:08:12"/>
    <x v="0"/>
    <x v="0"/>
    <x v="5"/>
    <x v="2"/>
    <x v="8"/>
  </r>
  <r>
    <x v="0"/>
    <n v="13"/>
    <x v="5"/>
    <x v="0"/>
    <s v="AD01-9362"/>
    <x v="3"/>
    <n v="15000000"/>
    <x v="5"/>
    <d v="1899-12-30T00:08:12"/>
    <x v="0"/>
    <x v="3"/>
    <x v="6"/>
    <x v="1"/>
    <x v="6"/>
  </r>
  <r>
    <x v="0"/>
    <n v="11"/>
    <x v="6"/>
    <x v="1"/>
    <s v="AD01-9364"/>
    <x v="2"/>
    <n v="38000000"/>
    <x v="2"/>
    <d v="1899-12-30T00:08:12"/>
    <x v="1"/>
    <x v="0"/>
    <x v="1"/>
    <x v="0"/>
    <x v="9"/>
  </r>
  <r>
    <x v="0"/>
    <n v="12"/>
    <x v="8"/>
    <x v="0"/>
    <s v="AD01-9362"/>
    <x v="0"/>
    <n v="7000000"/>
    <x v="1"/>
    <d v="1899-12-30T00:08:12"/>
    <x v="0"/>
    <x v="4"/>
    <x v="0"/>
    <x v="2"/>
    <x v="11"/>
  </r>
  <r>
    <x v="0"/>
    <n v="27"/>
    <x v="1"/>
    <x v="2"/>
    <s v="AD01-9365"/>
    <x v="4"/>
    <n v="25000000"/>
    <x v="3"/>
    <d v="1899-12-30T00:08:12"/>
    <x v="0"/>
    <x v="7"/>
    <x v="7"/>
    <x v="0"/>
    <x v="10"/>
  </r>
  <r>
    <x v="1"/>
    <n v="12"/>
    <x v="7"/>
    <x v="4"/>
    <s v="AD01-9361"/>
    <x v="5"/>
    <n v="0"/>
    <x v="0"/>
    <d v="1899-12-30T00:08:12"/>
    <x v="3"/>
    <x v="9"/>
    <x v="7"/>
    <x v="2"/>
    <x v="8"/>
  </r>
  <r>
    <x v="1"/>
    <n v="25"/>
    <x v="4"/>
    <x v="0"/>
    <s v="AD01-9362"/>
    <x v="5"/>
    <n v="0"/>
    <x v="1"/>
    <d v="1899-12-30T00:08:12"/>
    <x v="3"/>
    <x v="9"/>
    <x v="6"/>
    <x v="3"/>
    <x v="13"/>
  </r>
  <r>
    <x v="1"/>
    <n v="12"/>
    <x v="7"/>
    <x v="4"/>
    <s v="AD01-9361"/>
    <x v="5"/>
    <n v="0"/>
    <x v="0"/>
    <d v="1899-12-30T00:08:12"/>
    <x v="3"/>
    <x v="9"/>
    <x v="7"/>
    <x v="2"/>
    <x v="8"/>
  </r>
  <r>
    <x v="0"/>
    <n v="12"/>
    <x v="1"/>
    <x v="0"/>
    <s v="AD01-9362"/>
    <x v="1"/>
    <n v="15000000"/>
    <x v="1"/>
    <d v="1899-12-30T00:08:20"/>
    <x v="0"/>
    <x v="3"/>
    <x v="4"/>
    <x v="1"/>
    <x v="1"/>
  </r>
  <r>
    <x v="0"/>
    <n v="30"/>
    <x v="2"/>
    <x v="1"/>
    <s v="AD01-9362"/>
    <x v="2"/>
    <n v="12000000"/>
    <x v="2"/>
    <d v="1899-12-30T00:08:20"/>
    <x v="0"/>
    <x v="8"/>
    <x v="2"/>
    <x v="2"/>
    <x v="8"/>
  </r>
  <r>
    <x v="0"/>
    <n v="6"/>
    <x v="2"/>
    <x v="2"/>
    <s v="AD01-9362"/>
    <x v="4"/>
    <n v="20000000"/>
    <x v="2"/>
    <d v="1899-12-30T00:08:20"/>
    <x v="0"/>
    <x v="4"/>
    <x v="5"/>
    <x v="0"/>
    <x v="7"/>
  </r>
  <r>
    <x v="0"/>
    <n v="21"/>
    <x v="3"/>
    <x v="1"/>
    <s v="AD01-9361"/>
    <x v="0"/>
    <n v="7000000"/>
    <x v="2"/>
    <d v="1899-12-30T00:08:20"/>
    <x v="0"/>
    <x v="0"/>
    <x v="2"/>
    <x v="1"/>
    <x v="15"/>
  </r>
  <r>
    <x v="0"/>
    <n v="22"/>
    <x v="3"/>
    <x v="4"/>
    <s v="AD01-9361"/>
    <x v="1"/>
    <n v="15000000"/>
    <x v="5"/>
    <d v="1899-12-30T00:08:20"/>
    <x v="0"/>
    <x v="4"/>
    <x v="6"/>
    <x v="0"/>
    <x v="12"/>
  </r>
  <r>
    <x v="0"/>
    <n v="12"/>
    <x v="3"/>
    <x v="1"/>
    <s v="AD01-9362"/>
    <x v="3"/>
    <n v="15000000"/>
    <x v="3"/>
    <d v="1899-12-30T00:08:20"/>
    <x v="0"/>
    <x v="7"/>
    <x v="3"/>
    <x v="1"/>
    <x v="6"/>
  </r>
  <r>
    <x v="0"/>
    <n v="23"/>
    <x v="4"/>
    <x v="1"/>
    <s v="AD01-9361"/>
    <x v="2"/>
    <n v="12000000"/>
    <x v="1"/>
    <d v="1899-12-30T00:08:20"/>
    <x v="0"/>
    <x v="3"/>
    <x v="1"/>
    <x v="0"/>
    <x v="5"/>
  </r>
  <r>
    <x v="0"/>
    <n v="29"/>
    <x v="4"/>
    <x v="3"/>
    <s v="AD01-9364"/>
    <x v="2"/>
    <n v="12000000"/>
    <x v="2"/>
    <d v="1899-12-30T00:08:20"/>
    <x v="0"/>
    <x v="4"/>
    <x v="6"/>
    <x v="0"/>
    <x v="7"/>
  </r>
  <r>
    <x v="0"/>
    <n v="21"/>
    <x v="10"/>
    <x v="0"/>
    <s v="AD01-9362"/>
    <x v="0"/>
    <n v="19000000"/>
    <x v="2"/>
    <d v="1899-12-30T00:08:20"/>
    <x v="1"/>
    <x v="7"/>
    <x v="2"/>
    <x v="0"/>
    <x v="12"/>
  </r>
  <r>
    <x v="0"/>
    <n v="24"/>
    <x v="10"/>
    <x v="0"/>
    <s v="AD01-9361"/>
    <x v="1"/>
    <n v="15000000"/>
    <x v="1"/>
    <d v="1899-12-30T00:08:20"/>
    <x v="0"/>
    <x v="1"/>
    <x v="3"/>
    <x v="1"/>
    <x v="1"/>
  </r>
  <r>
    <x v="1"/>
    <n v="20"/>
    <x v="2"/>
    <x v="0"/>
    <s v="AD01-9362"/>
    <x v="5"/>
    <n v="0"/>
    <x v="1"/>
    <d v="1899-12-30T00:08:20"/>
    <x v="3"/>
    <x v="9"/>
    <x v="6"/>
    <x v="1"/>
    <x v="6"/>
  </r>
  <r>
    <x v="1"/>
    <n v="8"/>
    <x v="3"/>
    <x v="3"/>
    <s v="AD01-9362"/>
    <x v="5"/>
    <n v="0"/>
    <x v="5"/>
    <d v="1899-12-30T00:08:20"/>
    <x v="3"/>
    <x v="9"/>
    <x v="0"/>
    <x v="2"/>
    <x v="8"/>
  </r>
  <r>
    <x v="1"/>
    <n v="31"/>
    <x v="10"/>
    <x v="0"/>
    <s v="AD01-9362"/>
    <x v="5"/>
    <n v="0"/>
    <x v="1"/>
    <d v="1899-12-30T00:08:20"/>
    <x v="3"/>
    <x v="9"/>
    <x v="7"/>
    <x v="3"/>
    <x v="4"/>
  </r>
  <r>
    <x v="0"/>
    <n v="30"/>
    <x v="1"/>
    <x v="1"/>
    <s v="AD01-9364"/>
    <x v="2"/>
    <n v="38000000"/>
    <x v="2"/>
    <d v="1899-12-30T00:08:40"/>
    <x v="1"/>
    <x v="7"/>
    <x v="0"/>
    <x v="1"/>
    <x v="2"/>
  </r>
  <r>
    <x v="0"/>
    <n v="28"/>
    <x v="2"/>
    <x v="0"/>
    <s v="AD01-9362"/>
    <x v="2"/>
    <n v="12000000"/>
    <x v="2"/>
    <d v="1899-12-30T00:08:40"/>
    <x v="0"/>
    <x v="2"/>
    <x v="2"/>
    <x v="3"/>
    <x v="13"/>
  </r>
  <r>
    <x v="0"/>
    <n v="28"/>
    <x v="2"/>
    <x v="3"/>
    <s v="AD01-9361"/>
    <x v="1"/>
    <n v="15000000"/>
    <x v="2"/>
    <d v="1899-12-30T00:08:40"/>
    <x v="0"/>
    <x v="0"/>
    <x v="2"/>
    <x v="3"/>
    <x v="13"/>
  </r>
  <r>
    <x v="0"/>
    <n v="30"/>
    <x v="2"/>
    <x v="5"/>
    <s v="AD01-9361"/>
    <x v="1"/>
    <n v="15000000"/>
    <x v="3"/>
    <d v="1899-12-30T00:08:40"/>
    <x v="0"/>
    <x v="7"/>
    <x v="3"/>
    <x v="1"/>
    <x v="1"/>
  </r>
  <r>
    <x v="0"/>
    <n v="30"/>
    <x v="2"/>
    <x v="2"/>
    <s v="AD01-9364"/>
    <x v="2"/>
    <n v="12000000"/>
    <x v="2"/>
    <d v="1899-12-30T00:08:40"/>
    <x v="0"/>
    <x v="7"/>
    <x v="5"/>
    <x v="1"/>
    <x v="1"/>
  </r>
  <r>
    <x v="0"/>
    <n v="6"/>
    <x v="2"/>
    <x v="5"/>
    <s v="AD01-9361"/>
    <x v="1"/>
    <n v="15000000"/>
    <x v="3"/>
    <d v="1899-12-30T00:08:40"/>
    <x v="0"/>
    <x v="4"/>
    <x v="6"/>
    <x v="1"/>
    <x v="1"/>
  </r>
  <r>
    <x v="0"/>
    <n v="27"/>
    <x v="3"/>
    <x v="0"/>
    <s v="AD01-9361"/>
    <x v="3"/>
    <n v="20000000"/>
    <x v="5"/>
    <d v="1899-12-30T00:08:40"/>
    <x v="2"/>
    <x v="7"/>
    <x v="7"/>
    <x v="1"/>
    <x v="6"/>
  </r>
  <r>
    <x v="0"/>
    <n v="11"/>
    <x v="3"/>
    <x v="4"/>
    <s v="AD01-9364"/>
    <x v="0"/>
    <n v="7000000"/>
    <x v="1"/>
    <d v="1899-12-30T00:08:40"/>
    <x v="0"/>
    <x v="0"/>
    <x v="2"/>
    <x v="2"/>
    <x v="8"/>
  </r>
  <r>
    <x v="0"/>
    <n v="29"/>
    <x v="3"/>
    <x v="3"/>
    <s v="AD01-9362"/>
    <x v="2"/>
    <n v="12000000"/>
    <x v="2"/>
    <d v="1899-12-30T00:08:40"/>
    <x v="0"/>
    <x v="3"/>
    <x v="2"/>
    <x v="0"/>
    <x v="5"/>
  </r>
  <r>
    <x v="0"/>
    <n v="7"/>
    <x v="3"/>
    <x v="3"/>
    <s v="AD01-9364"/>
    <x v="2"/>
    <n v="12000000"/>
    <x v="6"/>
    <d v="1899-12-30T00:08:40"/>
    <x v="0"/>
    <x v="0"/>
    <x v="0"/>
    <x v="2"/>
    <x v="11"/>
  </r>
  <r>
    <x v="0"/>
    <n v="8"/>
    <x v="3"/>
    <x v="0"/>
    <s v="AD01-9362"/>
    <x v="1"/>
    <n v="15000000"/>
    <x v="2"/>
    <d v="1899-12-30T00:08:40"/>
    <x v="0"/>
    <x v="1"/>
    <x v="5"/>
    <x v="1"/>
    <x v="14"/>
  </r>
  <r>
    <x v="0"/>
    <n v="11"/>
    <x v="3"/>
    <x v="1"/>
    <s v="AD01-9365"/>
    <x v="3"/>
    <n v="20000000"/>
    <x v="5"/>
    <d v="1899-12-30T00:08:40"/>
    <x v="0"/>
    <x v="4"/>
    <x v="7"/>
    <x v="2"/>
    <x v="8"/>
  </r>
  <r>
    <x v="0"/>
    <n v="22"/>
    <x v="4"/>
    <x v="1"/>
    <s v="AD01-9364"/>
    <x v="0"/>
    <n v="19000000"/>
    <x v="1"/>
    <d v="1899-12-30T00:08:40"/>
    <x v="1"/>
    <x v="2"/>
    <x v="4"/>
    <x v="1"/>
    <x v="1"/>
  </r>
  <r>
    <x v="0"/>
    <n v="6"/>
    <x v="4"/>
    <x v="0"/>
    <s v="AD01-9362"/>
    <x v="3"/>
    <n v="20000000"/>
    <x v="1"/>
    <d v="1899-12-30T00:08:40"/>
    <x v="2"/>
    <x v="8"/>
    <x v="2"/>
    <x v="0"/>
    <x v="12"/>
  </r>
  <r>
    <x v="0"/>
    <n v="1"/>
    <x v="4"/>
    <x v="2"/>
    <s v="AD01-9364"/>
    <x v="2"/>
    <n v="12000000"/>
    <x v="1"/>
    <d v="1899-12-30T00:08:40"/>
    <x v="0"/>
    <x v="2"/>
    <x v="2"/>
    <x v="0"/>
    <x v="7"/>
  </r>
  <r>
    <x v="0"/>
    <n v="14"/>
    <x v="4"/>
    <x v="3"/>
    <s v="AD01-9362"/>
    <x v="4"/>
    <n v="25000000"/>
    <x v="1"/>
    <d v="1899-12-30T00:08:40"/>
    <x v="0"/>
    <x v="6"/>
    <x v="2"/>
    <x v="1"/>
    <x v="2"/>
  </r>
  <r>
    <x v="0"/>
    <n v="10"/>
    <x v="4"/>
    <x v="0"/>
    <s v="AD01-9361"/>
    <x v="0"/>
    <n v="7000000"/>
    <x v="2"/>
    <d v="1899-12-30T00:08:40"/>
    <x v="0"/>
    <x v="8"/>
    <x v="6"/>
    <x v="0"/>
    <x v="12"/>
  </r>
  <r>
    <x v="0"/>
    <n v="13"/>
    <x v="10"/>
    <x v="2"/>
    <s v="AD01-9362"/>
    <x v="0"/>
    <n v="19000000"/>
    <x v="2"/>
    <d v="1899-12-30T00:08:40"/>
    <x v="1"/>
    <x v="0"/>
    <x v="7"/>
    <x v="0"/>
    <x v="5"/>
  </r>
  <r>
    <x v="0"/>
    <n v="16"/>
    <x v="10"/>
    <x v="0"/>
    <s v="AD01-9364"/>
    <x v="4"/>
    <n v="20000000"/>
    <x v="3"/>
    <d v="1899-12-30T00:08:40"/>
    <x v="0"/>
    <x v="7"/>
    <x v="3"/>
    <x v="1"/>
    <x v="6"/>
  </r>
  <r>
    <x v="0"/>
    <n v="17"/>
    <x v="10"/>
    <x v="2"/>
    <s v="AD01-9362"/>
    <x v="4"/>
    <n v="21000000"/>
    <x v="4"/>
    <d v="1899-12-30T00:08:40"/>
    <x v="0"/>
    <x v="2"/>
    <x v="3"/>
    <x v="3"/>
    <x v="4"/>
  </r>
  <r>
    <x v="0"/>
    <n v="30"/>
    <x v="1"/>
    <x v="1"/>
    <s v="AD01-9364"/>
    <x v="2"/>
    <n v="38000000"/>
    <x v="2"/>
    <d v="1899-12-30T00:08:40"/>
    <x v="1"/>
    <x v="7"/>
    <x v="0"/>
    <x v="1"/>
    <x v="2"/>
  </r>
  <r>
    <x v="1"/>
    <n v="5"/>
    <x v="5"/>
    <x v="0"/>
    <s v="AD01-9363"/>
    <x v="5"/>
    <n v="0"/>
    <x v="3"/>
    <d v="1899-12-30T00:08:40"/>
    <x v="3"/>
    <x v="9"/>
    <x v="6"/>
    <x v="1"/>
    <x v="1"/>
  </r>
  <r>
    <x v="1"/>
    <n v="10"/>
    <x v="11"/>
    <x v="3"/>
    <s v="AD01-9361"/>
    <x v="5"/>
    <n v="0"/>
    <x v="0"/>
    <d v="1899-12-30T00:08:40"/>
    <x v="3"/>
    <x v="9"/>
    <x v="7"/>
    <x v="3"/>
    <x v="4"/>
  </r>
  <r>
    <x v="1"/>
    <n v="12"/>
    <x v="1"/>
    <x v="3"/>
    <s v="AD01-9363"/>
    <x v="5"/>
    <n v="0"/>
    <x v="1"/>
    <d v="1899-12-30T00:08:40"/>
    <x v="3"/>
    <x v="9"/>
    <x v="2"/>
    <x v="0"/>
    <x v="12"/>
  </r>
  <r>
    <x v="1"/>
    <n v="30"/>
    <x v="2"/>
    <x v="3"/>
    <s v="AD01-9361"/>
    <x v="5"/>
    <n v="0"/>
    <x v="2"/>
    <d v="1899-12-30T00:08:40"/>
    <x v="3"/>
    <x v="9"/>
    <x v="7"/>
    <x v="0"/>
    <x v="5"/>
  </r>
  <r>
    <x v="1"/>
    <n v="30"/>
    <x v="10"/>
    <x v="0"/>
    <s v="AD01-9362"/>
    <x v="5"/>
    <n v="0"/>
    <x v="5"/>
    <d v="1899-12-30T00:08:40"/>
    <x v="3"/>
    <x v="9"/>
    <x v="2"/>
    <x v="2"/>
    <x v="8"/>
  </r>
  <r>
    <x v="1"/>
    <n v="30"/>
    <x v="10"/>
    <x v="4"/>
    <s v="AD01-9364"/>
    <x v="5"/>
    <n v="0"/>
    <x v="0"/>
    <d v="1899-12-30T00:08:40"/>
    <x v="3"/>
    <x v="9"/>
    <x v="4"/>
    <x v="3"/>
    <x v="13"/>
  </r>
  <r>
    <x v="1"/>
    <n v="5"/>
    <x v="5"/>
    <x v="0"/>
    <s v="AD01-9363"/>
    <x v="5"/>
    <n v="0"/>
    <x v="3"/>
    <d v="1899-12-30T00:08:40"/>
    <x v="3"/>
    <x v="9"/>
    <x v="6"/>
    <x v="1"/>
    <x v="1"/>
  </r>
  <r>
    <x v="1"/>
    <n v="10"/>
    <x v="11"/>
    <x v="3"/>
    <s v="AD01-9361"/>
    <x v="5"/>
    <n v="0"/>
    <x v="0"/>
    <d v="1899-12-30T00:08:40"/>
    <x v="3"/>
    <x v="9"/>
    <x v="7"/>
    <x v="3"/>
    <x v="4"/>
  </r>
  <r>
    <x v="0"/>
    <n v="26"/>
    <x v="1"/>
    <x v="1"/>
    <s v="AD01-9362"/>
    <x v="1"/>
    <n v="15000000"/>
    <x v="2"/>
    <d v="1899-12-30T00:09:00"/>
    <x v="0"/>
    <x v="3"/>
    <x v="0"/>
    <x v="0"/>
    <x v="10"/>
  </r>
  <r>
    <x v="0"/>
    <n v="27"/>
    <x v="2"/>
    <x v="2"/>
    <s v="AD01-9361"/>
    <x v="1"/>
    <n v="15000000"/>
    <x v="3"/>
    <d v="1899-12-30T00:09:00"/>
    <x v="0"/>
    <x v="7"/>
    <x v="4"/>
    <x v="1"/>
    <x v="2"/>
  </r>
  <r>
    <x v="0"/>
    <n v="30"/>
    <x v="2"/>
    <x v="5"/>
    <s v="AD01-9363"/>
    <x v="1"/>
    <n v="15000000"/>
    <x v="2"/>
    <d v="1899-12-30T00:09:00"/>
    <x v="0"/>
    <x v="0"/>
    <x v="5"/>
    <x v="2"/>
    <x v="11"/>
  </r>
  <r>
    <x v="0"/>
    <n v="5"/>
    <x v="3"/>
    <x v="2"/>
    <s v="AD01-9362"/>
    <x v="0"/>
    <n v="7000000"/>
    <x v="3"/>
    <d v="1899-12-30T00:09:00"/>
    <x v="0"/>
    <x v="2"/>
    <x v="2"/>
    <x v="0"/>
    <x v="12"/>
  </r>
  <r>
    <x v="0"/>
    <n v="28"/>
    <x v="3"/>
    <x v="0"/>
    <s v="AD01-9362"/>
    <x v="4"/>
    <n v="20000000"/>
    <x v="2"/>
    <d v="1899-12-30T00:09:00"/>
    <x v="0"/>
    <x v="7"/>
    <x v="1"/>
    <x v="1"/>
    <x v="6"/>
  </r>
  <r>
    <x v="0"/>
    <n v="7"/>
    <x v="3"/>
    <x v="0"/>
    <s v="AD01-9362"/>
    <x v="2"/>
    <n v="12000000"/>
    <x v="2"/>
    <d v="1899-12-30T00:09:00"/>
    <x v="0"/>
    <x v="0"/>
    <x v="6"/>
    <x v="0"/>
    <x v="10"/>
  </r>
  <r>
    <x v="0"/>
    <n v="20"/>
    <x v="4"/>
    <x v="0"/>
    <s v="AD01-9362"/>
    <x v="3"/>
    <n v="20000000"/>
    <x v="2"/>
    <d v="1899-12-30T00:09:00"/>
    <x v="2"/>
    <x v="4"/>
    <x v="7"/>
    <x v="1"/>
    <x v="2"/>
  </r>
  <r>
    <x v="0"/>
    <n v="15"/>
    <x v="4"/>
    <x v="5"/>
    <s v="AD01-9361"/>
    <x v="2"/>
    <n v="12000000"/>
    <x v="0"/>
    <d v="1899-12-30T00:09:00"/>
    <x v="0"/>
    <x v="8"/>
    <x v="3"/>
    <x v="0"/>
    <x v="12"/>
  </r>
  <r>
    <x v="0"/>
    <n v="18"/>
    <x v="4"/>
    <x v="0"/>
    <s v="AD01-9361"/>
    <x v="2"/>
    <n v="12000000"/>
    <x v="1"/>
    <d v="1899-12-30T00:09:00"/>
    <x v="0"/>
    <x v="7"/>
    <x v="4"/>
    <x v="1"/>
    <x v="6"/>
  </r>
  <r>
    <x v="0"/>
    <n v="3"/>
    <x v="4"/>
    <x v="3"/>
    <s v="AD01-9364"/>
    <x v="3"/>
    <n v="20000000"/>
    <x v="1"/>
    <d v="1899-12-30T00:09:00"/>
    <x v="0"/>
    <x v="4"/>
    <x v="5"/>
    <x v="0"/>
    <x v="7"/>
  </r>
  <r>
    <x v="1"/>
    <n v="11"/>
    <x v="7"/>
    <x v="0"/>
    <s v="AD01-9364"/>
    <x v="5"/>
    <n v="0"/>
    <x v="1"/>
    <d v="1899-12-30T00:09:00"/>
    <x v="3"/>
    <x v="9"/>
    <x v="2"/>
    <x v="1"/>
    <x v="6"/>
  </r>
  <r>
    <x v="1"/>
    <n v="30"/>
    <x v="10"/>
    <x v="3"/>
    <s v="AD01-9364"/>
    <x v="5"/>
    <n v="0"/>
    <x v="0"/>
    <d v="1899-12-30T00:09:00"/>
    <x v="3"/>
    <x v="9"/>
    <x v="2"/>
    <x v="3"/>
    <x v="13"/>
  </r>
  <r>
    <x v="1"/>
    <n v="27"/>
    <x v="10"/>
    <x v="4"/>
    <s v="AD01-9362"/>
    <x v="5"/>
    <n v="0"/>
    <x v="1"/>
    <d v="1899-12-30T00:09:00"/>
    <x v="3"/>
    <x v="9"/>
    <x v="6"/>
    <x v="2"/>
    <x v="3"/>
  </r>
  <r>
    <x v="1"/>
    <n v="11"/>
    <x v="7"/>
    <x v="0"/>
    <s v="AD01-9364"/>
    <x v="5"/>
    <n v="0"/>
    <x v="1"/>
    <d v="1899-12-30T00:09:00"/>
    <x v="3"/>
    <x v="9"/>
    <x v="2"/>
    <x v="1"/>
    <x v="6"/>
  </r>
  <r>
    <x v="0"/>
    <n v="31"/>
    <x v="8"/>
    <x v="4"/>
    <s v="AD01-9362"/>
    <x v="2"/>
    <n v="12000000"/>
    <x v="3"/>
    <d v="1899-12-30T00:09:12"/>
    <x v="0"/>
    <x v="7"/>
    <x v="2"/>
    <x v="1"/>
    <x v="1"/>
  </r>
  <r>
    <x v="0"/>
    <n v="7"/>
    <x v="2"/>
    <x v="0"/>
    <s v="AD01-9363"/>
    <x v="3"/>
    <n v="11000000"/>
    <x v="5"/>
    <d v="1899-12-30T00:09:12"/>
    <x v="2"/>
    <x v="4"/>
    <x v="3"/>
    <x v="1"/>
    <x v="6"/>
  </r>
  <r>
    <x v="0"/>
    <n v="21"/>
    <x v="3"/>
    <x v="0"/>
    <s v="AD01-9365"/>
    <x v="3"/>
    <n v="20000000"/>
    <x v="2"/>
    <d v="1899-12-30T00:09:12"/>
    <x v="0"/>
    <x v="3"/>
    <x v="2"/>
    <x v="1"/>
    <x v="6"/>
  </r>
  <r>
    <x v="0"/>
    <n v="8"/>
    <x v="3"/>
    <x v="0"/>
    <s v="AD01-9365"/>
    <x v="1"/>
    <n v="15000000"/>
    <x v="1"/>
    <d v="1899-12-30T00:09:12"/>
    <x v="0"/>
    <x v="8"/>
    <x v="4"/>
    <x v="0"/>
    <x v="7"/>
  </r>
  <r>
    <x v="0"/>
    <n v="8"/>
    <x v="3"/>
    <x v="3"/>
    <s v="AD01-9362"/>
    <x v="2"/>
    <n v="12000000"/>
    <x v="3"/>
    <d v="1899-12-30T00:09:12"/>
    <x v="0"/>
    <x v="4"/>
    <x v="1"/>
    <x v="2"/>
    <x v="8"/>
  </r>
  <r>
    <x v="0"/>
    <n v="22"/>
    <x v="4"/>
    <x v="1"/>
    <s v="AD01-9364"/>
    <x v="0"/>
    <n v="7000000"/>
    <x v="1"/>
    <d v="1899-12-30T00:09:12"/>
    <x v="0"/>
    <x v="2"/>
    <x v="7"/>
    <x v="3"/>
    <x v="13"/>
  </r>
  <r>
    <x v="0"/>
    <n v="25"/>
    <x v="4"/>
    <x v="0"/>
    <s v="AD01-9362"/>
    <x v="1"/>
    <n v="15000000"/>
    <x v="0"/>
    <d v="1899-12-30T00:09:12"/>
    <x v="0"/>
    <x v="0"/>
    <x v="2"/>
    <x v="0"/>
    <x v="5"/>
  </r>
  <r>
    <x v="0"/>
    <n v="7"/>
    <x v="4"/>
    <x v="0"/>
    <s v="AD01-9362"/>
    <x v="4"/>
    <n v="25000000"/>
    <x v="0"/>
    <d v="1899-12-30T00:09:12"/>
    <x v="0"/>
    <x v="1"/>
    <x v="0"/>
    <x v="0"/>
    <x v="9"/>
  </r>
  <r>
    <x v="0"/>
    <n v="1"/>
    <x v="10"/>
    <x v="1"/>
    <s v="AD01-9363"/>
    <x v="4"/>
    <n v="25000000"/>
    <x v="0"/>
    <d v="1899-12-30T00:09:12"/>
    <x v="0"/>
    <x v="4"/>
    <x v="2"/>
    <x v="2"/>
    <x v="11"/>
  </r>
  <r>
    <x v="0"/>
    <n v="17"/>
    <x v="10"/>
    <x v="0"/>
    <s v="AD01-9362"/>
    <x v="2"/>
    <n v="12000000"/>
    <x v="2"/>
    <d v="1899-12-30T00:09:12"/>
    <x v="0"/>
    <x v="7"/>
    <x v="5"/>
    <x v="1"/>
    <x v="6"/>
  </r>
  <r>
    <x v="0"/>
    <n v="31"/>
    <x v="8"/>
    <x v="4"/>
    <s v="AD01-9362"/>
    <x v="2"/>
    <n v="12000000"/>
    <x v="3"/>
    <d v="1899-12-30T00:09:12"/>
    <x v="0"/>
    <x v="7"/>
    <x v="2"/>
    <x v="1"/>
    <x v="1"/>
  </r>
  <r>
    <x v="1"/>
    <n v="12"/>
    <x v="1"/>
    <x v="3"/>
    <s v="AD01-9361"/>
    <x v="5"/>
    <n v="0"/>
    <x v="0"/>
    <d v="1899-12-30T00:09:12"/>
    <x v="3"/>
    <x v="9"/>
    <x v="6"/>
    <x v="3"/>
    <x v="13"/>
  </r>
  <r>
    <x v="1"/>
    <n v="17"/>
    <x v="4"/>
    <x v="1"/>
    <s v="AD01-9361"/>
    <x v="5"/>
    <n v="0"/>
    <x v="1"/>
    <d v="1899-12-30T00:09:12"/>
    <x v="3"/>
    <x v="9"/>
    <x v="6"/>
    <x v="2"/>
    <x v="8"/>
  </r>
  <r>
    <x v="1"/>
    <n v="14"/>
    <x v="10"/>
    <x v="1"/>
    <s v="AD01-9362"/>
    <x v="5"/>
    <n v="0"/>
    <x v="3"/>
    <d v="1899-12-30T00:09:12"/>
    <x v="3"/>
    <x v="9"/>
    <x v="7"/>
    <x v="1"/>
    <x v="2"/>
  </r>
  <r>
    <x v="0"/>
    <n v="11"/>
    <x v="5"/>
    <x v="2"/>
    <s v="AD01-9361"/>
    <x v="2"/>
    <n v="38000000"/>
    <x v="1"/>
    <d v="1899-12-30T00:09:15"/>
    <x v="1"/>
    <x v="2"/>
    <x v="7"/>
    <x v="3"/>
    <x v="13"/>
  </r>
  <r>
    <x v="0"/>
    <n v="11"/>
    <x v="6"/>
    <x v="0"/>
    <s v="AD01-9362"/>
    <x v="4"/>
    <n v="25000000"/>
    <x v="1"/>
    <d v="1899-12-30T00:09:15"/>
    <x v="0"/>
    <x v="2"/>
    <x v="7"/>
    <x v="0"/>
    <x v="5"/>
  </r>
  <r>
    <x v="0"/>
    <n v="1"/>
    <x v="9"/>
    <x v="4"/>
    <s v="AD01-9361"/>
    <x v="2"/>
    <n v="12000000"/>
    <x v="1"/>
    <d v="1899-12-30T00:09:15"/>
    <x v="0"/>
    <x v="2"/>
    <x v="5"/>
    <x v="1"/>
    <x v="6"/>
  </r>
  <r>
    <x v="0"/>
    <n v="29"/>
    <x v="1"/>
    <x v="1"/>
    <s v="AD01-9364"/>
    <x v="4"/>
    <n v="21000000"/>
    <x v="5"/>
    <d v="1899-12-30T00:09:15"/>
    <x v="0"/>
    <x v="0"/>
    <x v="2"/>
    <x v="2"/>
    <x v="8"/>
  </r>
  <r>
    <x v="0"/>
    <n v="30"/>
    <x v="2"/>
    <x v="2"/>
    <s v="AD01-9361"/>
    <x v="2"/>
    <n v="12000000"/>
    <x v="3"/>
    <d v="1899-12-30T00:09:15"/>
    <x v="0"/>
    <x v="0"/>
    <x v="3"/>
    <x v="0"/>
    <x v="12"/>
  </r>
  <r>
    <x v="0"/>
    <n v="25"/>
    <x v="3"/>
    <x v="0"/>
    <s v="AD01-9364"/>
    <x v="0"/>
    <n v="19000000"/>
    <x v="0"/>
    <d v="1899-12-30T00:09:15"/>
    <x v="1"/>
    <x v="1"/>
    <x v="2"/>
    <x v="1"/>
    <x v="1"/>
  </r>
  <r>
    <x v="0"/>
    <n v="10"/>
    <x v="3"/>
    <x v="0"/>
    <s v="AD01-9364"/>
    <x v="3"/>
    <n v="11000000"/>
    <x v="5"/>
    <d v="1899-12-30T00:09:15"/>
    <x v="2"/>
    <x v="2"/>
    <x v="6"/>
    <x v="1"/>
    <x v="1"/>
  </r>
  <r>
    <x v="0"/>
    <n v="28"/>
    <x v="3"/>
    <x v="4"/>
    <s v="AD01-9362"/>
    <x v="0"/>
    <n v="7000000"/>
    <x v="1"/>
    <d v="1899-12-30T00:09:15"/>
    <x v="0"/>
    <x v="7"/>
    <x v="4"/>
    <x v="0"/>
    <x v="12"/>
  </r>
  <r>
    <x v="0"/>
    <n v="13"/>
    <x v="4"/>
    <x v="3"/>
    <s v="AD01-9361"/>
    <x v="3"/>
    <n v="20000000"/>
    <x v="5"/>
    <d v="1899-12-30T00:09:15"/>
    <x v="0"/>
    <x v="1"/>
    <x v="2"/>
    <x v="1"/>
    <x v="2"/>
  </r>
  <r>
    <x v="0"/>
    <n v="3"/>
    <x v="4"/>
    <x v="0"/>
    <s v="AD01-9362"/>
    <x v="1"/>
    <n v="15000000"/>
    <x v="2"/>
    <d v="1899-12-30T00:09:15"/>
    <x v="0"/>
    <x v="7"/>
    <x v="1"/>
    <x v="2"/>
    <x v="8"/>
  </r>
  <r>
    <x v="0"/>
    <n v="11"/>
    <x v="5"/>
    <x v="2"/>
    <s v="AD01-9361"/>
    <x v="2"/>
    <n v="38000000"/>
    <x v="1"/>
    <d v="1899-12-30T00:09:15"/>
    <x v="1"/>
    <x v="2"/>
    <x v="7"/>
    <x v="3"/>
    <x v="13"/>
  </r>
  <r>
    <x v="0"/>
    <n v="11"/>
    <x v="6"/>
    <x v="0"/>
    <s v="AD01-9362"/>
    <x v="4"/>
    <n v="25000000"/>
    <x v="1"/>
    <d v="1899-12-30T00:09:15"/>
    <x v="0"/>
    <x v="2"/>
    <x v="7"/>
    <x v="0"/>
    <x v="5"/>
  </r>
  <r>
    <x v="0"/>
    <n v="1"/>
    <x v="9"/>
    <x v="4"/>
    <s v="AD01-9361"/>
    <x v="2"/>
    <n v="12000000"/>
    <x v="1"/>
    <d v="1899-12-30T00:09:15"/>
    <x v="0"/>
    <x v="2"/>
    <x v="5"/>
    <x v="1"/>
    <x v="6"/>
  </r>
  <r>
    <x v="0"/>
    <n v="29"/>
    <x v="1"/>
    <x v="1"/>
    <s v="AD01-9364"/>
    <x v="4"/>
    <n v="21000000"/>
    <x v="5"/>
    <d v="1899-12-30T00:09:15"/>
    <x v="0"/>
    <x v="0"/>
    <x v="2"/>
    <x v="2"/>
    <x v="8"/>
  </r>
  <r>
    <x v="1"/>
    <n v="13"/>
    <x v="5"/>
    <x v="0"/>
    <s v="AD01-9363"/>
    <x v="5"/>
    <n v="0"/>
    <x v="2"/>
    <d v="1899-12-30T00:09:15"/>
    <x v="3"/>
    <x v="9"/>
    <x v="5"/>
    <x v="3"/>
    <x v="13"/>
  </r>
  <r>
    <x v="1"/>
    <n v="29"/>
    <x v="2"/>
    <x v="1"/>
    <s v="AD01-9361"/>
    <x v="5"/>
    <n v="0"/>
    <x v="2"/>
    <d v="1899-12-30T00:09:15"/>
    <x v="3"/>
    <x v="9"/>
    <x v="5"/>
    <x v="1"/>
    <x v="1"/>
  </r>
  <r>
    <x v="1"/>
    <n v="30"/>
    <x v="10"/>
    <x v="1"/>
    <s v="AD01-9362"/>
    <x v="5"/>
    <n v="0"/>
    <x v="3"/>
    <d v="1899-12-30T00:09:15"/>
    <x v="3"/>
    <x v="9"/>
    <x v="2"/>
    <x v="2"/>
    <x v="11"/>
  </r>
  <r>
    <x v="1"/>
    <n v="13"/>
    <x v="5"/>
    <x v="0"/>
    <s v="AD01-9363"/>
    <x v="5"/>
    <n v="0"/>
    <x v="2"/>
    <d v="1899-12-30T00:09:15"/>
    <x v="3"/>
    <x v="9"/>
    <x v="5"/>
    <x v="3"/>
    <x v="13"/>
  </r>
  <r>
    <x v="0"/>
    <n v="12"/>
    <x v="5"/>
    <x v="2"/>
    <s v="AD01-9362"/>
    <x v="2"/>
    <n v="12000000"/>
    <x v="0"/>
    <d v="1899-12-30T00:09:36"/>
    <x v="0"/>
    <x v="0"/>
    <x v="2"/>
    <x v="2"/>
    <x v="8"/>
  </r>
  <r>
    <x v="0"/>
    <n v="1"/>
    <x v="11"/>
    <x v="1"/>
    <s v="AD01-9362"/>
    <x v="4"/>
    <n v="25000000"/>
    <x v="1"/>
    <d v="1899-12-30T00:09:36"/>
    <x v="0"/>
    <x v="2"/>
    <x v="5"/>
    <x v="1"/>
    <x v="2"/>
  </r>
  <r>
    <x v="0"/>
    <n v="11"/>
    <x v="2"/>
    <x v="4"/>
    <s v="AD01-9365"/>
    <x v="0"/>
    <n v="7000000"/>
    <x v="2"/>
    <d v="1899-12-30T00:09:36"/>
    <x v="0"/>
    <x v="7"/>
    <x v="7"/>
    <x v="3"/>
    <x v="13"/>
  </r>
  <r>
    <x v="0"/>
    <n v="12"/>
    <x v="3"/>
    <x v="0"/>
    <s v="AD01-9362"/>
    <x v="2"/>
    <n v="38000000"/>
    <x v="0"/>
    <d v="1899-12-30T00:09:36"/>
    <x v="1"/>
    <x v="7"/>
    <x v="6"/>
    <x v="1"/>
    <x v="6"/>
  </r>
  <r>
    <x v="0"/>
    <n v="28"/>
    <x v="3"/>
    <x v="4"/>
    <s v="AD01-9364"/>
    <x v="1"/>
    <n v="15000000"/>
    <x v="1"/>
    <d v="1899-12-30T00:09:36"/>
    <x v="0"/>
    <x v="1"/>
    <x v="3"/>
    <x v="0"/>
    <x v="5"/>
  </r>
  <r>
    <x v="0"/>
    <n v="8"/>
    <x v="3"/>
    <x v="2"/>
    <s v="AD01-9363"/>
    <x v="2"/>
    <n v="12000000"/>
    <x v="3"/>
    <d v="1899-12-30T00:09:36"/>
    <x v="0"/>
    <x v="2"/>
    <x v="7"/>
    <x v="1"/>
    <x v="2"/>
  </r>
  <r>
    <x v="0"/>
    <n v="11"/>
    <x v="4"/>
    <x v="1"/>
    <s v="AD01-9364"/>
    <x v="2"/>
    <n v="12000000"/>
    <x v="1"/>
    <d v="1899-12-30T00:09:36"/>
    <x v="0"/>
    <x v="4"/>
    <x v="5"/>
    <x v="1"/>
    <x v="1"/>
  </r>
  <r>
    <x v="0"/>
    <n v="22"/>
    <x v="4"/>
    <x v="2"/>
    <s v="AD01-9364"/>
    <x v="3"/>
    <n v="20000000"/>
    <x v="3"/>
    <d v="1899-12-30T00:09:36"/>
    <x v="0"/>
    <x v="0"/>
    <x v="4"/>
    <x v="0"/>
    <x v="5"/>
  </r>
  <r>
    <x v="0"/>
    <n v="12"/>
    <x v="5"/>
    <x v="2"/>
    <s v="AD01-9362"/>
    <x v="2"/>
    <n v="12000000"/>
    <x v="0"/>
    <d v="1899-12-30T00:09:36"/>
    <x v="0"/>
    <x v="0"/>
    <x v="2"/>
    <x v="2"/>
    <x v="8"/>
  </r>
  <r>
    <x v="0"/>
    <n v="1"/>
    <x v="11"/>
    <x v="1"/>
    <s v="AD01-9362"/>
    <x v="4"/>
    <n v="25000000"/>
    <x v="1"/>
    <d v="1899-12-30T00:09:36"/>
    <x v="0"/>
    <x v="2"/>
    <x v="5"/>
    <x v="1"/>
    <x v="2"/>
  </r>
  <r>
    <x v="1"/>
    <n v="27"/>
    <x v="2"/>
    <x v="0"/>
    <s v="AD01-9364"/>
    <x v="5"/>
    <n v="0"/>
    <x v="1"/>
    <d v="1899-12-30T00:09:36"/>
    <x v="3"/>
    <x v="9"/>
    <x v="3"/>
    <x v="2"/>
    <x v="11"/>
  </r>
  <r>
    <x v="1"/>
    <n v="3"/>
    <x v="3"/>
    <x v="0"/>
    <s v="AD01-9362"/>
    <x v="5"/>
    <n v="0"/>
    <x v="1"/>
    <d v="1899-12-30T00:09:36"/>
    <x v="3"/>
    <x v="9"/>
    <x v="2"/>
    <x v="0"/>
    <x v="9"/>
  </r>
  <r>
    <x v="1"/>
    <n v="11"/>
    <x v="4"/>
    <x v="0"/>
    <s v="AD01-9364"/>
    <x v="5"/>
    <n v="0"/>
    <x v="0"/>
    <d v="1899-12-30T00:09:36"/>
    <x v="3"/>
    <x v="9"/>
    <x v="4"/>
    <x v="0"/>
    <x v="5"/>
  </r>
  <r>
    <x v="1"/>
    <n v="10"/>
    <x v="4"/>
    <x v="2"/>
    <s v="AD01-9361"/>
    <x v="5"/>
    <n v="0"/>
    <x v="5"/>
    <d v="1899-12-30T00:09:36"/>
    <x v="3"/>
    <x v="9"/>
    <x v="7"/>
    <x v="0"/>
    <x v="10"/>
  </r>
  <r>
    <x v="0"/>
    <n v="12"/>
    <x v="9"/>
    <x v="1"/>
    <s v="AD01-9362"/>
    <x v="1"/>
    <n v="15000000"/>
    <x v="0"/>
    <d v="1899-12-30T00:10:10"/>
    <x v="0"/>
    <x v="8"/>
    <x v="6"/>
    <x v="2"/>
    <x v="11"/>
  </r>
  <r>
    <x v="0"/>
    <n v="13"/>
    <x v="1"/>
    <x v="0"/>
    <s v="AD01-9362"/>
    <x v="1"/>
    <n v="15000000"/>
    <x v="1"/>
    <d v="1899-12-30T00:10:10"/>
    <x v="0"/>
    <x v="5"/>
    <x v="3"/>
    <x v="1"/>
    <x v="2"/>
  </r>
  <r>
    <x v="0"/>
    <n v="11"/>
    <x v="1"/>
    <x v="4"/>
    <s v="AD01-9364"/>
    <x v="0"/>
    <n v="7000000"/>
    <x v="0"/>
    <d v="1899-12-30T00:10:10"/>
    <x v="0"/>
    <x v="7"/>
    <x v="0"/>
    <x v="0"/>
    <x v="5"/>
  </r>
  <r>
    <x v="0"/>
    <n v="7"/>
    <x v="2"/>
    <x v="2"/>
    <s v="AD01-9362"/>
    <x v="2"/>
    <n v="12000000"/>
    <x v="3"/>
    <d v="1899-12-30T00:10:10"/>
    <x v="0"/>
    <x v="4"/>
    <x v="4"/>
    <x v="0"/>
    <x v="9"/>
  </r>
  <r>
    <x v="0"/>
    <n v="9"/>
    <x v="2"/>
    <x v="1"/>
    <s v="AD01-9361"/>
    <x v="1"/>
    <n v="15000000"/>
    <x v="3"/>
    <d v="1899-12-30T00:10:10"/>
    <x v="0"/>
    <x v="0"/>
    <x v="3"/>
    <x v="2"/>
    <x v="8"/>
  </r>
  <r>
    <x v="0"/>
    <n v="24"/>
    <x v="2"/>
    <x v="1"/>
    <s v="AD01-9363"/>
    <x v="2"/>
    <n v="12000000"/>
    <x v="2"/>
    <d v="1899-12-30T00:10:10"/>
    <x v="0"/>
    <x v="4"/>
    <x v="7"/>
    <x v="1"/>
    <x v="6"/>
  </r>
  <r>
    <x v="0"/>
    <n v="28"/>
    <x v="3"/>
    <x v="3"/>
    <s v="AD01-9362"/>
    <x v="3"/>
    <n v="20000000"/>
    <x v="1"/>
    <d v="1899-12-30T00:10:10"/>
    <x v="0"/>
    <x v="0"/>
    <x v="2"/>
    <x v="0"/>
    <x v="9"/>
  </r>
  <r>
    <x v="0"/>
    <n v="25"/>
    <x v="3"/>
    <x v="1"/>
    <s v="AD01-9365"/>
    <x v="4"/>
    <n v="20000000"/>
    <x v="5"/>
    <d v="1899-12-30T00:10:10"/>
    <x v="0"/>
    <x v="3"/>
    <x v="5"/>
    <x v="1"/>
    <x v="2"/>
  </r>
  <r>
    <x v="0"/>
    <n v="29"/>
    <x v="3"/>
    <x v="1"/>
    <s v="AD01-9361"/>
    <x v="2"/>
    <n v="12000000"/>
    <x v="2"/>
    <d v="1899-12-30T00:10:10"/>
    <x v="0"/>
    <x v="5"/>
    <x v="7"/>
    <x v="1"/>
    <x v="1"/>
  </r>
  <r>
    <x v="0"/>
    <n v="25"/>
    <x v="10"/>
    <x v="0"/>
    <s v="AD01-9361"/>
    <x v="3"/>
    <n v="20000000"/>
    <x v="1"/>
    <d v="1899-12-30T00:10:10"/>
    <x v="2"/>
    <x v="6"/>
    <x v="5"/>
    <x v="3"/>
    <x v="13"/>
  </r>
  <r>
    <x v="0"/>
    <n v="12"/>
    <x v="9"/>
    <x v="1"/>
    <s v="AD01-9362"/>
    <x v="1"/>
    <n v="15000000"/>
    <x v="0"/>
    <d v="1899-12-30T00:10:10"/>
    <x v="0"/>
    <x v="8"/>
    <x v="6"/>
    <x v="2"/>
    <x v="11"/>
  </r>
  <r>
    <x v="0"/>
    <n v="13"/>
    <x v="1"/>
    <x v="0"/>
    <s v="AD01-9362"/>
    <x v="1"/>
    <n v="15000000"/>
    <x v="1"/>
    <d v="1899-12-30T00:10:10"/>
    <x v="0"/>
    <x v="5"/>
    <x v="3"/>
    <x v="1"/>
    <x v="2"/>
  </r>
  <r>
    <x v="1"/>
    <n v="21"/>
    <x v="2"/>
    <x v="0"/>
    <s v="AD01-9362"/>
    <x v="5"/>
    <n v="0"/>
    <x v="2"/>
    <d v="1899-12-30T00:10:10"/>
    <x v="3"/>
    <x v="9"/>
    <x v="3"/>
    <x v="0"/>
    <x v="12"/>
  </r>
  <r>
    <x v="1"/>
    <n v="25"/>
    <x v="4"/>
    <x v="1"/>
    <s v="AD01-9362"/>
    <x v="5"/>
    <n v="0"/>
    <x v="2"/>
    <d v="1899-12-30T00:10:10"/>
    <x v="3"/>
    <x v="9"/>
    <x v="1"/>
    <x v="1"/>
    <x v="6"/>
  </r>
  <r>
    <x v="1"/>
    <n v="11"/>
    <x v="4"/>
    <x v="2"/>
    <s v="AD01-9365"/>
    <x v="5"/>
    <n v="0"/>
    <x v="2"/>
    <d v="1899-12-30T00:10:10"/>
    <x v="3"/>
    <x v="9"/>
    <x v="6"/>
    <x v="0"/>
    <x v="5"/>
  </r>
  <r>
    <x v="0"/>
    <n v="1"/>
    <x v="0"/>
    <x v="1"/>
    <s v="AD01-9361"/>
    <x v="4"/>
    <n v="25000000"/>
    <x v="1"/>
    <d v="1899-12-30T00:11:20"/>
    <x v="0"/>
    <x v="0"/>
    <x v="5"/>
    <x v="3"/>
    <x v="4"/>
  </r>
  <r>
    <x v="0"/>
    <n v="11"/>
    <x v="0"/>
    <x v="4"/>
    <s v="AD01-9361"/>
    <x v="1"/>
    <n v="15000000"/>
    <x v="2"/>
    <d v="1899-12-30T00:11:20"/>
    <x v="0"/>
    <x v="3"/>
    <x v="6"/>
    <x v="2"/>
    <x v="11"/>
  </r>
  <r>
    <x v="0"/>
    <n v="4"/>
    <x v="8"/>
    <x v="1"/>
    <s v="AD01-9362"/>
    <x v="3"/>
    <n v="20000000"/>
    <x v="1"/>
    <d v="1899-12-30T00:11:20"/>
    <x v="2"/>
    <x v="7"/>
    <x v="2"/>
    <x v="1"/>
    <x v="14"/>
  </r>
  <r>
    <x v="0"/>
    <n v="30"/>
    <x v="2"/>
    <x v="1"/>
    <s v="AD01-9362"/>
    <x v="2"/>
    <n v="10000000"/>
    <x v="1"/>
    <d v="1899-12-30T00:11:20"/>
    <x v="0"/>
    <x v="7"/>
    <x v="0"/>
    <x v="0"/>
    <x v="0"/>
  </r>
  <r>
    <x v="0"/>
    <n v="14"/>
    <x v="3"/>
    <x v="0"/>
    <s v="AD01-9361"/>
    <x v="0"/>
    <n v="19000000"/>
    <x v="2"/>
    <d v="1899-12-30T00:11:20"/>
    <x v="1"/>
    <x v="2"/>
    <x v="6"/>
    <x v="3"/>
    <x v="4"/>
  </r>
  <r>
    <x v="0"/>
    <n v="19"/>
    <x v="3"/>
    <x v="1"/>
    <s v="AD01-9361"/>
    <x v="0"/>
    <n v="7000000"/>
    <x v="3"/>
    <d v="1899-12-30T00:11:20"/>
    <x v="0"/>
    <x v="1"/>
    <x v="3"/>
    <x v="1"/>
    <x v="14"/>
  </r>
  <r>
    <x v="0"/>
    <n v="3"/>
    <x v="3"/>
    <x v="0"/>
    <s v="AD01-9363"/>
    <x v="1"/>
    <n v="12000000"/>
    <x v="2"/>
    <d v="1899-12-30T00:11:20"/>
    <x v="0"/>
    <x v="4"/>
    <x v="7"/>
    <x v="1"/>
    <x v="1"/>
  </r>
  <r>
    <x v="0"/>
    <n v="3"/>
    <x v="4"/>
    <x v="2"/>
    <s v="AD01-9361"/>
    <x v="2"/>
    <n v="38000000"/>
    <x v="2"/>
    <d v="1899-12-30T00:11:20"/>
    <x v="1"/>
    <x v="8"/>
    <x v="3"/>
    <x v="1"/>
    <x v="2"/>
  </r>
  <r>
    <x v="0"/>
    <n v="12"/>
    <x v="4"/>
    <x v="4"/>
    <s v="AD01-9362"/>
    <x v="1"/>
    <n v="15000000"/>
    <x v="1"/>
    <d v="1899-12-30T00:11:20"/>
    <x v="0"/>
    <x v="2"/>
    <x v="7"/>
    <x v="0"/>
    <x v="7"/>
  </r>
  <r>
    <x v="0"/>
    <n v="22"/>
    <x v="4"/>
    <x v="0"/>
    <s v="AD01-9365"/>
    <x v="2"/>
    <n v="12000000"/>
    <x v="0"/>
    <d v="1899-12-30T00:11:20"/>
    <x v="0"/>
    <x v="0"/>
    <x v="4"/>
    <x v="0"/>
    <x v="10"/>
  </r>
  <r>
    <x v="0"/>
    <n v="1"/>
    <x v="0"/>
    <x v="1"/>
    <s v="AD01-9361"/>
    <x v="4"/>
    <n v="25000000"/>
    <x v="1"/>
    <d v="1899-12-30T00:11:20"/>
    <x v="0"/>
    <x v="0"/>
    <x v="5"/>
    <x v="3"/>
    <x v="4"/>
  </r>
  <r>
    <x v="0"/>
    <n v="11"/>
    <x v="0"/>
    <x v="4"/>
    <s v="AD01-9361"/>
    <x v="1"/>
    <n v="15000000"/>
    <x v="2"/>
    <d v="1899-12-30T00:11:20"/>
    <x v="0"/>
    <x v="3"/>
    <x v="6"/>
    <x v="2"/>
    <x v="11"/>
  </r>
  <r>
    <x v="0"/>
    <n v="4"/>
    <x v="8"/>
    <x v="1"/>
    <s v="AD01-9362"/>
    <x v="3"/>
    <n v="20000000"/>
    <x v="1"/>
    <d v="1899-12-30T00:11:20"/>
    <x v="2"/>
    <x v="7"/>
    <x v="2"/>
    <x v="1"/>
    <x v="14"/>
  </r>
  <r>
    <x v="1"/>
    <n v="5"/>
    <x v="3"/>
    <x v="0"/>
    <s v="AD01-9362"/>
    <x v="5"/>
    <n v="0"/>
    <x v="0"/>
    <d v="1899-12-30T00:11:20"/>
    <x v="3"/>
    <x v="9"/>
    <x v="2"/>
    <x v="1"/>
    <x v="2"/>
  </r>
  <r>
    <x v="1"/>
    <n v="10"/>
    <x v="10"/>
    <x v="0"/>
    <s v="AD01-9361"/>
    <x v="5"/>
    <n v="0"/>
    <x v="2"/>
    <d v="1899-12-30T00:11:20"/>
    <x v="3"/>
    <x v="9"/>
    <x v="4"/>
    <x v="3"/>
    <x v="4"/>
  </r>
  <r>
    <x v="1"/>
    <n v="10"/>
    <x v="10"/>
    <x v="4"/>
    <s v="AD01-9362"/>
    <x v="5"/>
    <n v="0"/>
    <x v="2"/>
    <d v="1899-12-30T00:11:20"/>
    <x v="3"/>
    <x v="9"/>
    <x v="0"/>
    <x v="0"/>
    <x v="7"/>
  </r>
  <r>
    <x v="0"/>
    <n v="17"/>
    <x v="5"/>
    <x v="1"/>
    <s v="AD01-9362"/>
    <x v="2"/>
    <n v="38000000"/>
    <x v="3"/>
    <d v="1899-12-30T00:12:45"/>
    <x v="1"/>
    <x v="2"/>
    <x v="3"/>
    <x v="1"/>
    <x v="2"/>
  </r>
  <r>
    <x v="0"/>
    <n v="2"/>
    <x v="8"/>
    <x v="0"/>
    <s v="AD01-9362"/>
    <x v="4"/>
    <n v="25000000"/>
    <x v="1"/>
    <d v="1899-12-30T00:12:45"/>
    <x v="0"/>
    <x v="0"/>
    <x v="7"/>
    <x v="0"/>
    <x v="0"/>
  </r>
  <r>
    <x v="0"/>
    <n v="5"/>
    <x v="1"/>
    <x v="0"/>
    <s v="AD01-9364"/>
    <x v="3"/>
    <n v="20000000"/>
    <x v="0"/>
    <d v="1899-12-30T00:12:45"/>
    <x v="2"/>
    <x v="5"/>
    <x v="3"/>
    <x v="0"/>
    <x v="12"/>
  </r>
  <r>
    <x v="0"/>
    <n v="11"/>
    <x v="1"/>
    <x v="1"/>
    <s v="AD01-9361"/>
    <x v="0"/>
    <n v="7000000"/>
    <x v="4"/>
    <d v="1899-12-30T00:12:45"/>
    <x v="0"/>
    <x v="2"/>
    <x v="1"/>
    <x v="1"/>
    <x v="14"/>
  </r>
  <r>
    <x v="0"/>
    <n v="28"/>
    <x v="2"/>
    <x v="2"/>
    <s v="AD01-9362"/>
    <x v="1"/>
    <n v="11000000"/>
    <x v="2"/>
    <d v="1899-12-30T00:12:45"/>
    <x v="0"/>
    <x v="2"/>
    <x v="1"/>
    <x v="0"/>
    <x v="0"/>
  </r>
  <r>
    <x v="0"/>
    <n v="16"/>
    <x v="2"/>
    <x v="1"/>
    <s v="AD01-9361"/>
    <x v="4"/>
    <n v="20000000"/>
    <x v="5"/>
    <d v="1899-12-30T00:12:45"/>
    <x v="0"/>
    <x v="0"/>
    <x v="4"/>
    <x v="2"/>
    <x v="11"/>
  </r>
  <r>
    <x v="0"/>
    <n v="30"/>
    <x v="2"/>
    <x v="4"/>
    <s v="AD01-9364"/>
    <x v="2"/>
    <n v="10000000"/>
    <x v="1"/>
    <d v="1899-12-30T00:12:45"/>
    <x v="0"/>
    <x v="0"/>
    <x v="6"/>
    <x v="3"/>
    <x v="13"/>
  </r>
  <r>
    <x v="0"/>
    <n v="8"/>
    <x v="3"/>
    <x v="1"/>
    <s v="AD01-9362"/>
    <x v="0"/>
    <n v="19000000"/>
    <x v="3"/>
    <d v="1899-12-30T00:12:45"/>
    <x v="1"/>
    <x v="0"/>
    <x v="5"/>
    <x v="3"/>
    <x v="13"/>
  </r>
  <r>
    <x v="0"/>
    <n v="17"/>
    <x v="5"/>
    <x v="1"/>
    <s v="AD01-9362"/>
    <x v="2"/>
    <n v="38000000"/>
    <x v="3"/>
    <d v="1899-12-30T00:12:45"/>
    <x v="1"/>
    <x v="2"/>
    <x v="3"/>
    <x v="1"/>
    <x v="2"/>
  </r>
  <r>
    <x v="0"/>
    <n v="2"/>
    <x v="8"/>
    <x v="0"/>
    <s v="AD01-9362"/>
    <x v="4"/>
    <n v="25000000"/>
    <x v="1"/>
    <d v="1899-12-30T00:12:45"/>
    <x v="0"/>
    <x v="0"/>
    <x v="7"/>
    <x v="0"/>
    <x v="0"/>
  </r>
  <r>
    <x v="0"/>
    <n v="5"/>
    <x v="1"/>
    <x v="0"/>
    <s v="AD01-9364"/>
    <x v="3"/>
    <n v="20000000"/>
    <x v="0"/>
    <d v="1899-12-30T00:12:45"/>
    <x v="2"/>
    <x v="5"/>
    <x v="3"/>
    <x v="0"/>
    <x v="12"/>
  </r>
  <r>
    <x v="1"/>
    <n v="22"/>
    <x v="2"/>
    <x v="3"/>
    <s v="AD01-9361"/>
    <x v="5"/>
    <n v="0"/>
    <x v="0"/>
    <d v="1899-12-30T00:12:45"/>
    <x v="3"/>
    <x v="9"/>
    <x v="2"/>
    <x v="1"/>
    <x v="2"/>
  </r>
  <r>
    <x v="1"/>
    <n v="25"/>
    <x v="3"/>
    <x v="3"/>
    <s v="AD01-9361"/>
    <x v="5"/>
    <n v="0"/>
    <x v="5"/>
    <d v="1899-12-30T00:12:45"/>
    <x v="3"/>
    <x v="9"/>
    <x v="5"/>
    <x v="0"/>
    <x v="0"/>
  </r>
  <r>
    <x v="1"/>
    <n v="16"/>
    <x v="4"/>
    <x v="0"/>
    <s v="AD01-9362"/>
    <x v="5"/>
    <n v="0"/>
    <x v="0"/>
    <d v="1899-12-30T00:12:45"/>
    <x v="3"/>
    <x v="9"/>
    <x v="3"/>
    <x v="3"/>
    <x v="13"/>
  </r>
  <r>
    <x v="1"/>
    <n v="30"/>
    <x v="4"/>
    <x v="2"/>
    <s v="AD01-9362"/>
    <x v="5"/>
    <n v="0"/>
    <x v="5"/>
    <d v="1899-12-30T00:12:45"/>
    <x v="3"/>
    <x v="9"/>
    <x v="6"/>
    <x v="1"/>
    <x v="6"/>
  </r>
  <r>
    <x v="1"/>
    <n v="1"/>
    <x v="10"/>
    <x v="1"/>
    <s v="AD01-9364"/>
    <x v="5"/>
    <n v="0"/>
    <x v="2"/>
    <d v="1899-12-30T00:12:45"/>
    <x v="3"/>
    <x v="9"/>
    <x v="1"/>
    <x v="1"/>
    <x v="1"/>
  </r>
  <r>
    <x v="0"/>
    <n v="13"/>
    <x v="6"/>
    <x v="2"/>
    <s v="AD01-9364"/>
    <x v="0"/>
    <n v="7000000"/>
    <x v="4"/>
    <d v="1899-12-30T00:12:55"/>
    <x v="0"/>
    <x v="5"/>
    <x v="3"/>
    <x v="3"/>
    <x v="4"/>
  </r>
  <r>
    <x v="0"/>
    <n v="10"/>
    <x v="0"/>
    <x v="4"/>
    <s v="AD01-9364"/>
    <x v="1"/>
    <n v="15000000"/>
    <x v="1"/>
    <d v="1899-12-30T00:12:55"/>
    <x v="0"/>
    <x v="7"/>
    <x v="2"/>
    <x v="0"/>
    <x v="9"/>
  </r>
  <r>
    <x v="0"/>
    <n v="9"/>
    <x v="11"/>
    <x v="0"/>
    <s v="AD01-9362"/>
    <x v="3"/>
    <n v="11000000"/>
    <x v="1"/>
    <d v="1899-12-30T00:12:55"/>
    <x v="2"/>
    <x v="0"/>
    <x v="3"/>
    <x v="0"/>
    <x v="10"/>
  </r>
  <r>
    <x v="0"/>
    <n v="21"/>
    <x v="2"/>
    <x v="0"/>
    <s v="AD01-9361"/>
    <x v="2"/>
    <n v="38000000"/>
    <x v="0"/>
    <d v="1899-12-30T00:12:55"/>
    <x v="1"/>
    <x v="4"/>
    <x v="1"/>
    <x v="1"/>
    <x v="6"/>
  </r>
  <r>
    <x v="0"/>
    <n v="30"/>
    <x v="2"/>
    <x v="3"/>
    <s v="AD01-9362"/>
    <x v="1"/>
    <n v="15000000"/>
    <x v="5"/>
    <d v="1899-12-30T00:12:55"/>
    <x v="0"/>
    <x v="0"/>
    <x v="7"/>
    <x v="1"/>
    <x v="15"/>
  </r>
  <r>
    <x v="0"/>
    <n v="13"/>
    <x v="3"/>
    <x v="0"/>
    <s v="AD01-9362"/>
    <x v="2"/>
    <n v="38000000"/>
    <x v="1"/>
    <d v="1899-12-30T00:12:55"/>
    <x v="1"/>
    <x v="6"/>
    <x v="7"/>
    <x v="3"/>
    <x v="13"/>
  </r>
  <r>
    <x v="0"/>
    <n v="2"/>
    <x v="3"/>
    <x v="0"/>
    <s v="AD01-9361"/>
    <x v="2"/>
    <n v="10000000"/>
    <x v="5"/>
    <d v="1899-12-30T00:12:55"/>
    <x v="0"/>
    <x v="0"/>
    <x v="2"/>
    <x v="0"/>
    <x v="7"/>
  </r>
  <r>
    <x v="0"/>
    <n v="4"/>
    <x v="3"/>
    <x v="1"/>
    <s v="AD01-9361"/>
    <x v="3"/>
    <n v="20000000"/>
    <x v="2"/>
    <d v="1899-12-30T00:12:55"/>
    <x v="0"/>
    <x v="2"/>
    <x v="2"/>
    <x v="2"/>
    <x v="8"/>
  </r>
  <r>
    <x v="0"/>
    <n v="6"/>
    <x v="3"/>
    <x v="3"/>
    <s v="AD01-9363"/>
    <x v="2"/>
    <n v="12000000"/>
    <x v="2"/>
    <d v="1899-12-30T00:12:55"/>
    <x v="0"/>
    <x v="7"/>
    <x v="2"/>
    <x v="1"/>
    <x v="1"/>
  </r>
  <r>
    <x v="0"/>
    <n v="23"/>
    <x v="3"/>
    <x v="5"/>
    <s v="AD01-9364"/>
    <x v="1"/>
    <n v="15000000"/>
    <x v="1"/>
    <d v="1899-12-30T00:12:55"/>
    <x v="0"/>
    <x v="3"/>
    <x v="7"/>
    <x v="0"/>
    <x v="12"/>
  </r>
  <r>
    <x v="0"/>
    <n v="8"/>
    <x v="3"/>
    <x v="3"/>
    <s v="AD01-9362"/>
    <x v="2"/>
    <n v="12000000"/>
    <x v="2"/>
    <d v="1899-12-30T00:12:55"/>
    <x v="0"/>
    <x v="4"/>
    <x v="4"/>
    <x v="0"/>
    <x v="0"/>
  </r>
  <r>
    <x v="0"/>
    <n v="1"/>
    <x v="3"/>
    <x v="1"/>
    <s v="AD01-9361"/>
    <x v="2"/>
    <n v="12000000"/>
    <x v="2"/>
    <d v="1899-12-30T00:12:55"/>
    <x v="0"/>
    <x v="0"/>
    <x v="5"/>
    <x v="1"/>
    <x v="1"/>
  </r>
  <r>
    <x v="0"/>
    <n v="20"/>
    <x v="3"/>
    <x v="3"/>
    <s v="AD01-9361"/>
    <x v="4"/>
    <n v="21000000"/>
    <x v="2"/>
    <d v="1899-12-30T00:12:55"/>
    <x v="0"/>
    <x v="7"/>
    <x v="5"/>
    <x v="0"/>
    <x v="7"/>
  </r>
  <r>
    <x v="0"/>
    <n v="11"/>
    <x v="4"/>
    <x v="2"/>
    <s v="AD01-9362"/>
    <x v="2"/>
    <n v="12000000"/>
    <x v="1"/>
    <d v="1899-12-30T00:12:55"/>
    <x v="0"/>
    <x v="2"/>
    <x v="0"/>
    <x v="0"/>
    <x v="0"/>
  </r>
  <r>
    <x v="0"/>
    <n v="3"/>
    <x v="4"/>
    <x v="5"/>
    <s v="AD01-9362"/>
    <x v="4"/>
    <n v="25000000"/>
    <x v="1"/>
    <d v="1899-12-30T00:12:55"/>
    <x v="0"/>
    <x v="1"/>
    <x v="5"/>
    <x v="1"/>
    <x v="6"/>
  </r>
  <r>
    <x v="0"/>
    <n v="30"/>
    <x v="10"/>
    <x v="3"/>
    <s v="AD01-9361"/>
    <x v="0"/>
    <n v="19000000"/>
    <x v="2"/>
    <d v="1899-12-30T00:12:55"/>
    <x v="1"/>
    <x v="2"/>
    <x v="6"/>
    <x v="1"/>
    <x v="15"/>
  </r>
  <r>
    <x v="0"/>
    <n v="28"/>
    <x v="10"/>
    <x v="3"/>
    <s v="AD01-9364"/>
    <x v="3"/>
    <n v="20000000"/>
    <x v="1"/>
    <d v="1899-12-30T00:12:55"/>
    <x v="2"/>
    <x v="2"/>
    <x v="3"/>
    <x v="3"/>
    <x v="4"/>
  </r>
  <r>
    <x v="0"/>
    <n v="1"/>
    <x v="10"/>
    <x v="0"/>
    <s v="AD01-9362"/>
    <x v="4"/>
    <n v="25000000"/>
    <x v="0"/>
    <d v="1899-12-30T00:12:55"/>
    <x v="0"/>
    <x v="1"/>
    <x v="2"/>
    <x v="3"/>
    <x v="4"/>
  </r>
  <r>
    <x v="0"/>
    <n v="30"/>
    <x v="10"/>
    <x v="1"/>
    <s v="AD01-9362"/>
    <x v="0"/>
    <n v="7000000"/>
    <x v="1"/>
    <d v="1899-12-30T00:12:55"/>
    <x v="0"/>
    <x v="7"/>
    <x v="2"/>
    <x v="0"/>
    <x v="9"/>
  </r>
  <r>
    <x v="0"/>
    <n v="13"/>
    <x v="6"/>
    <x v="2"/>
    <s v="AD01-9364"/>
    <x v="0"/>
    <n v="7000000"/>
    <x v="4"/>
    <d v="1899-12-30T00:12:55"/>
    <x v="0"/>
    <x v="5"/>
    <x v="3"/>
    <x v="3"/>
    <x v="4"/>
  </r>
  <r>
    <x v="0"/>
    <n v="10"/>
    <x v="0"/>
    <x v="4"/>
    <s v="AD01-9364"/>
    <x v="1"/>
    <n v="15000000"/>
    <x v="1"/>
    <d v="1899-12-30T00:12:55"/>
    <x v="0"/>
    <x v="7"/>
    <x v="2"/>
    <x v="0"/>
    <x v="9"/>
  </r>
  <r>
    <x v="0"/>
    <n v="9"/>
    <x v="11"/>
    <x v="0"/>
    <s v="AD01-9362"/>
    <x v="3"/>
    <n v="11000000"/>
    <x v="1"/>
    <d v="1899-12-30T00:12:55"/>
    <x v="2"/>
    <x v="0"/>
    <x v="3"/>
    <x v="0"/>
    <x v="10"/>
  </r>
  <r>
    <x v="1"/>
    <n v="11"/>
    <x v="6"/>
    <x v="2"/>
    <s v="AD01-9361"/>
    <x v="5"/>
    <n v="0"/>
    <x v="2"/>
    <d v="1899-12-30T00:12:55"/>
    <x v="3"/>
    <x v="9"/>
    <x v="6"/>
    <x v="1"/>
    <x v="6"/>
  </r>
  <r>
    <x v="1"/>
    <n v="12"/>
    <x v="7"/>
    <x v="0"/>
    <s v="AD01-9361"/>
    <x v="5"/>
    <n v="0"/>
    <x v="2"/>
    <d v="1899-12-30T00:12:55"/>
    <x v="3"/>
    <x v="9"/>
    <x v="6"/>
    <x v="2"/>
    <x v="8"/>
  </r>
  <r>
    <x v="1"/>
    <n v="30"/>
    <x v="2"/>
    <x v="2"/>
    <s v="AD01-9365"/>
    <x v="5"/>
    <n v="0"/>
    <x v="2"/>
    <d v="1899-12-30T00:12:55"/>
    <x v="3"/>
    <x v="9"/>
    <x v="7"/>
    <x v="0"/>
    <x v="0"/>
  </r>
  <r>
    <x v="1"/>
    <n v="14"/>
    <x v="3"/>
    <x v="5"/>
    <s v="AD01-9363"/>
    <x v="5"/>
    <n v="0"/>
    <x v="2"/>
    <d v="1899-12-30T00:12:55"/>
    <x v="3"/>
    <x v="9"/>
    <x v="0"/>
    <x v="2"/>
    <x v="8"/>
  </r>
  <r>
    <x v="1"/>
    <n v="18"/>
    <x v="4"/>
    <x v="2"/>
    <s v="AD01-9361"/>
    <x v="5"/>
    <n v="0"/>
    <x v="2"/>
    <d v="1899-12-30T00:12:55"/>
    <x v="3"/>
    <x v="9"/>
    <x v="2"/>
    <x v="3"/>
    <x v="4"/>
  </r>
  <r>
    <x v="1"/>
    <n v="24"/>
    <x v="4"/>
    <x v="3"/>
    <s v="AD01-9362"/>
    <x v="5"/>
    <n v="0"/>
    <x v="2"/>
    <d v="1899-12-30T00:12:55"/>
    <x v="3"/>
    <x v="9"/>
    <x v="0"/>
    <x v="1"/>
    <x v="1"/>
  </r>
  <r>
    <x v="1"/>
    <n v="9"/>
    <x v="10"/>
    <x v="0"/>
    <s v="AD01-9361"/>
    <x v="5"/>
    <n v="0"/>
    <x v="1"/>
    <d v="1899-12-30T00:12:55"/>
    <x v="3"/>
    <x v="9"/>
    <x v="4"/>
    <x v="1"/>
    <x v="6"/>
  </r>
  <r>
    <x v="1"/>
    <n v="11"/>
    <x v="6"/>
    <x v="2"/>
    <s v="AD01-9361"/>
    <x v="5"/>
    <n v="0"/>
    <x v="2"/>
    <d v="1899-12-30T00:12:55"/>
    <x v="3"/>
    <x v="9"/>
    <x v="6"/>
    <x v="1"/>
    <x v="6"/>
  </r>
  <r>
    <x v="1"/>
    <n v="12"/>
    <x v="7"/>
    <x v="0"/>
    <s v="AD01-9361"/>
    <x v="5"/>
    <n v="0"/>
    <x v="2"/>
    <d v="1899-12-30T00:12:55"/>
    <x v="3"/>
    <x v="9"/>
    <x v="6"/>
    <x v="2"/>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r>
  <r>
    <x v="1"/>
  </r>
  <r>
    <x v="2"/>
  </r>
  <r>
    <x v="3"/>
  </r>
  <r>
    <x v="4"/>
  </r>
  <r>
    <x v="2"/>
  </r>
  <r>
    <x v="5"/>
  </r>
  <r>
    <x v="6"/>
  </r>
  <r>
    <x v="7"/>
  </r>
  <r>
    <x v="2"/>
  </r>
  <r>
    <x v="0"/>
  </r>
  <r>
    <x v="2"/>
  </r>
  <r>
    <x v="5"/>
  </r>
  <r>
    <x v="6"/>
  </r>
  <r>
    <x v="2"/>
  </r>
  <r>
    <x v="5"/>
  </r>
  <r>
    <x v="6"/>
  </r>
  <r>
    <x v="1"/>
  </r>
  <r>
    <x v="4"/>
  </r>
  <r>
    <x v="7"/>
  </r>
  <r>
    <x v="3"/>
  </r>
  <r>
    <x v="6"/>
  </r>
  <r>
    <x v="5"/>
  </r>
  <r>
    <x v="0"/>
  </r>
  <r>
    <x v="7"/>
  </r>
  <r>
    <x v="5"/>
  </r>
  <r>
    <x v="3"/>
  </r>
  <r>
    <x v="2"/>
  </r>
  <r>
    <x v="3"/>
  </r>
  <r>
    <x v="3"/>
  </r>
  <r>
    <x v="2"/>
  </r>
  <r>
    <x v="3"/>
  </r>
  <r>
    <x v="4"/>
  </r>
  <r>
    <x v="2"/>
  </r>
  <r>
    <x v="3"/>
  </r>
  <r>
    <x v="8"/>
  </r>
  <r>
    <x v="2"/>
  </r>
  <r>
    <x v="1"/>
  </r>
  <r>
    <x v="6"/>
  </r>
  <r>
    <x v="6"/>
  </r>
  <r>
    <x v="5"/>
  </r>
  <r>
    <x v="0"/>
  </r>
  <r>
    <x v="8"/>
  </r>
  <r>
    <x v="3"/>
  </r>
  <r>
    <x v="0"/>
  </r>
  <r>
    <x v="4"/>
  </r>
  <r>
    <x v="5"/>
  </r>
  <r>
    <x v="1"/>
  </r>
  <r>
    <x v="4"/>
  </r>
  <r>
    <x v="7"/>
  </r>
  <r>
    <x v="3"/>
  </r>
  <r>
    <x v="6"/>
  </r>
  <r>
    <x v="5"/>
  </r>
  <r>
    <x v="0"/>
  </r>
  <r>
    <x v="7"/>
  </r>
  <r>
    <x v="5"/>
  </r>
  <r>
    <x v="9"/>
  </r>
  <r>
    <x v="9"/>
  </r>
  <r>
    <x v="9"/>
  </r>
  <r>
    <x v="9"/>
  </r>
  <r>
    <x v="9"/>
  </r>
  <r>
    <x v="9"/>
  </r>
  <r>
    <x v="9"/>
  </r>
  <r>
    <x v="9"/>
  </r>
  <r>
    <x v="9"/>
  </r>
  <r>
    <x v="9"/>
  </r>
  <r>
    <x v="9"/>
  </r>
  <r>
    <x v="9"/>
  </r>
  <r>
    <x v="9"/>
  </r>
  <r>
    <x v="4"/>
  </r>
  <r>
    <x v="2"/>
  </r>
  <r>
    <x v="3"/>
  </r>
  <r>
    <x v="2"/>
  </r>
  <r>
    <x v="5"/>
  </r>
  <r>
    <x v="10"/>
  </r>
  <r>
    <x v="3"/>
  </r>
  <r>
    <x v="2"/>
  </r>
  <r>
    <x v="5"/>
  </r>
  <r>
    <x v="3"/>
  </r>
  <r>
    <x v="3"/>
  </r>
  <r>
    <x v="3"/>
  </r>
  <r>
    <x v="0"/>
  </r>
  <r>
    <x v="7"/>
  </r>
  <r>
    <x v="6"/>
  </r>
  <r>
    <x v="7"/>
  </r>
  <r>
    <x v="2"/>
  </r>
  <r>
    <x v="4"/>
  </r>
  <r>
    <x v="2"/>
  </r>
  <r>
    <x v="3"/>
  </r>
  <r>
    <x v="2"/>
  </r>
  <r>
    <x v="9"/>
  </r>
  <r>
    <x v="9"/>
  </r>
  <r>
    <x v="9"/>
  </r>
  <r>
    <x v="9"/>
  </r>
  <r>
    <x v="9"/>
  </r>
  <r>
    <x v="9"/>
  </r>
  <r>
    <x v="9"/>
  </r>
  <r>
    <x v="9"/>
  </r>
  <r>
    <x v="9"/>
  </r>
  <r>
    <x v="9"/>
  </r>
  <r>
    <x v="5"/>
  </r>
  <r>
    <x v="3"/>
  </r>
  <r>
    <x v="8"/>
  </r>
  <r>
    <x v="4"/>
  </r>
  <r>
    <x v="2"/>
  </r>
  <r>
    <x v="2"/>
  </r>
  <r>
    <x v="2"/>
  </r>
  <r>
    <x v="0"/>
  </r>
  <r>
    <x v="6"/>
  </r>
  <r>
    <x v="7"/>
  </r>
  <r>
    <x v="5"/>
  </r>
  <r>
    <x v="0"/>
  </r>
  <r>
    <x v="3"/>
  </r>
  <r>
    <x v="3"/>
  </r>
  <r>
    <x v="7"/>
  </r>
  <r>
    <x v="2"/>
  </r>
  <r>
    <x v="2"/>
  </r>
  <r>
    <x v="4"/>
  </r>
  <r>
    <x v="5"/>
  </r>
  <r>
    <x v="3"/>
  </r>
  <r>
    <x v="8"/>
  </r>
  <r>
    <x v="4"/>
  </r>
  <r>
    <x v="2"/>
  </r>
  <r>
    <x v="9"/>
  </r>
  <r>
    <x v="9"/>
  </r>
  <r>
    <x v="9"/>
  </r>
  <r>
    <x v="9"/>
  </r>
  <r>
    <x v="9"/>
  </r>
  <r>
    <x v="9"/>
  </r>
  <r>
    <x v="9"/>
  </r>
  <r>
    <x v="9"/>
  </r>
  <r>
    <x v="9"/>
  </r>
  <r>
    <x v="4"/>
  </r>
  <r>
    <x v="0"/>
  </r>
  <r>
    <x v="2"/>
  </r>
  <r>
    <x v="3"/>
  </r>
  <r>
    <x v="6"/>
  </r>
  <r>
    <x v="5"/>
  </r>
  <r>
    <x v="3"/>
  </r>
  <r>
    <x v="5"/>
  </r>
  <r>
    <x v="3"/>
  </r>
  <r>
    <x v="4"/>
  </r>
  <r>
    <x v="2"/>
  </r>
  <r>
    <x v="6"/>
  </r>
  <r>
    <x v="2"/>
  </r>
  <r>
    <x v="2"/>
  </r>
  <r>
    <x v="8"/>
  </r>
  <r>
    <x v="2"/>
  </r>
  <r>
    <x v="3"/>
  </r>
  <r>
    <x v="5"/>
  </r>
  <r>
    <x v="1"/>
  </r>
  <r>
    <x v="2"/>
  </r>
  <r>
    <x v="3"/>
  </r>
  <r>
    <x v="4"/>
  </r>
  <r>
    <x v="0"/>
  </r>
  <r>
    <x v="2"/>
  </r>
  <r>
    <x v="3"/>
  </r>
  <r>
    <x v="3"/>
  </r>
  <r>
    <x v="7"/>
  </r>
  <r>
    <x v="7"/>
  </r>
  <r>
    <x v="7"/>
  </r>
  <r>
    <x v="3"/>
  </r>
  <r>
    <x v="3"/>
  </r>
  <r>
    <x v="3"/>
  </r>
  <r>
    <x v="8"/>
  </r>
  <r>
    <x v="1"/>
  </r>
  <r>
    <x v="5"/>
  </r>
  <r>
    <x v="4"/>
  </r>
  <r>
    <x v="6"/>
  </r>
  <r>
    <x v="5"/>
  </r>
  <r>
    <x v="2"/>
  </r>
  <r>
    <x v="3"/>
  </r>
  <r>
    <x v="0"/>
  </r>
  <r>
    <x v="2"/>
  </r>
  <r>
    <x v="4"/>
  </r>
  <r>
    <x v="6"/>
  </r>
  <r>
    <x v="2"/>
  </r>
  <r>
    <x v="4"/>
  </r>
  <r>
    <x v="3"/>
  </r>
  <r>
    <x v="0"/>
  </r>
  <r>
    <x v="4"/>
  </r>
  <r>
    <x v="0"/>
  </r>
  <r>
    <x v="2"/>
  </r>
  <r>
    <x v="3"/>
  </r>
  <r>
    <x v="6"/>
  </r>
  <r>
    <x v="5"/>
  </r>
  <r>
    <x v="3"/>
  </r>
  <r>
    <x v="5"/>
  </r>
  <r>
    <x v="3"/>
  </r>
  <r>
    <x v="4"/>
  </r>
  <r>
    <x v="2"/>
  </r>
  <r>
    <x v="6"/>
  </r>
  <r>
    <x v="2"/>
  </r>
  <r>
    <x v="2"/>
  </r>
  <r>
    <x v="8"/>
  </r>
  <r>
    <x v="9"/>
  </r>
  <r>
    <x v="9"/>
  </r>
  <r>
    <x v="9"/>
  </r>
  <r>
    <x v="9"/>
  </r>
  <r>
    <x v="9"/>
  </r>
  <r>
    <x v="9"/>
  </r>
  <r>
    <x v="9"/>
  </r>
  <r>
    <x v="9"/>
  </r>
  <r>
    <x v="9"/>
  </r>
  <r>
    <x v="9"/>
  </r>
  <r>
    <x v="9"/>
  </r>
  <r>
    <x v="9"/>
  </r>
  <r>
    <x v="9"/>
  </r>
  <r>
    <x v="9"/>
  </r>
  <r>
    <x v="9"/>
  </r>
  <r>
    <x v="9"/>
  </r>
  <r>
    <x v="9"/>
  </r>
  <r>
    <x v="9"/>
  </r>
  <r>
    <x v="9"/>
  </r>
  <r>
    <x v="7"/>
  </r>
  <r>
    <x v="6"/>
  </r>
  <r>
    <x v="3"/>
  </r>
  <r>
    <x v="2"/>
  </r>
  <r>
    <x v="1"/>
  </r>
  <r>
    <x v="2"/>
  </r>
  <r>
    <x v="0"/>
  </r>
  <r>
    <x v="5"/>
  </r>
  <r>
    <x v="4"/>
  </r>
  <r>
    <x v="3"/>
  </r>
  <r>
    <x v="10"/>
  </r>
  <r>
    <x v="7"/>
  </r>
  <r>
    <x v="9"/>
  </r>
  <r>
    <x v="9"/>
  </r>
  <r>
    <x v="6"/>
  </r>
  <r>
    <x v="5"/>
  </r>
  <r>
    <x v="1"/>
  </r>
  <r>
    <x v="4"/>
  </r>
  <r>
    <x v="2"/>
  </r>
  <r>
    <x v="2"/>
  </r>
  <r>
    <x v="3"/>
  </r>
  <r>
    <x v="10"/>
  </r>
  <r>
    <x v="3"/>
  </r>
  <r>
    <x v="6"/>
  </r>
  <r>
    <x v="5"/>
  </r>
  <r>
    <x v="9"/>
  </r>
  <r>
    <x v="9"/>
  </r>
  <r>
    <x v="9"/>
  </r>
  <r>
    <x v="9"/>
  </r>
  <r>
    <x v="9"/>
  </r>
  <r>
    <x v="3"/>
  </r>
  <r>
    <x v="2"/>
  </r>
  <r>
    <x v="6"/>
  </r>
  <r>
    <x v="3"/>
  </r>
  <r>
    <x v="7"/>
  </r>
  <r>
    <x v="10"/>
  </r>
  <r>
    <x v="4"/>
  </r>
  <r>
    <x v="0"/>
  </r>
  <r>
    <x v="7"/>
  </r>
  <r>
    <x v="6"/>
  </r>
  <r>
    <x v="5"/>
  </r>
  <r>
    <x v="0"/>
  </r>
  <r>
    <x v="2"/>
  </r>
  <r>
    <x v="3"/>
  </r>
  <r>
    <x v="5"/>
  </r>
  <r>
    <x v="4"/>
  </r>
  <r>
    <x v="2"/>
  </r>
  <r>
    <x v="4"/>
  </r>
  <r>
    <x v="2"/>
  </r>
  <r>
    <x v="8"/>
  </r>
  <r>
    <x v="3"/>
  </r>
  <r>
    <x v="2"/>
  </r>
  <r>
    <x v="6"/>
  </r>
  <r>
    <x v="3"/>
  </r>
  <r>
    <x v="9"/>
  </r>
  <r>
    <x v="9"/>
  </r>
  <r>
    <x v="9"/>
  </r>
  <r>
    <x v="9"/>
  </r>
  <r>
    <x v="9"/>
  </r>
  <r>
    <x v="9"/>
  </r>
  <r>
    <x v="5"/>
  </r>
  <r>
    <x v="2"/>
  </r>
  <r>
    <x v="10"/>
  </r>
  <r>
    <x v="1"/>
  </r>
  <r>
    <x v="6"/>
  </r>
  <r>
    <x v="3"/>
  </r>
  <r>
    <x v="4"/>
  </r>
  <r>
    <x v="2"/>
  </r>
  <r>
    <x v="3"/>
  </r>
  <r>
    <x v="7"/>
  </r>
  <r>
    <x v="5"/>
  </r>
  <r>
    <x v="2"/>
  </r>
  <r>
    <x v="10"/>
  </r>
  <r>
    <x v="1"/>
  </r>
  <r>
    <x v="9"/>
  </r>
  <r>
    <x v="9"/>
  </r>
  <r>
    <x v="9"/>
  </r>
  <r>
    <x v="9"/>
  </r>
  <r>
    <x v="7"/>
  </r>
  <r>
    <x v="3"/>
  </r>
  <r>
    <x v="6"/>
  </r>
  <r>
    <x v="2"/>
  </r>
  <r>
    <x v="5"/>
  </r>
  <r>
    <x v="3"/>
  </r>
  <r>
    <x v="1"/>
  </r>
  <r>
    <x v="2"/>
  </r>
  <r>
    <x v="10"/>
  </r>
  <r>
    <x v="7"/>
  </r>
  <r>
    <x v="1"/>
  </r>
  <r>
    <x v="3"/>
  </r>
  <r>
    <x v="4"/>
  </r>
  <r>
    <x v="3"/>
  </r>
  <r>
    <x v="2"/>
  </r>
  <r>
    <x v="5"/>
  </r>
  <r>
    <x v="2"/>
  </r>
  <r>
    <x v="2"/>
  </r>
  <r>
    <x v="2"/>
  </r>
  <r>
    <x v="0"/>
  </r>
  <r>
    <x v="4"/>
  </r>
  <r>
    <x v="7"/>
  </r>
  <r>
    <x v="3"/>
  </r>
  <r>
    <x v="9"/>
  </r>
  <r>
    <x v="9"/>
  </r>
  <r>
    <x v="9"/>
  </r>
  <r>
    <x v="9"/>
  </r>
  <r>
    <x v="9"/>
  </r>
  <r>
    <x v="9"/>
  </r>
  <r>
    <x v="2"/>
  </r>
  <r>
    <x v="5"/>
  </r>
  <r>
    <x v="1"/>
  </r>
  <r>
    <x v="3"/>
  </r>
  <r>
    <x v="3"/>
  </r>
  <r>
    <x v="2"/>
  </r>
  <r>
    <x v="10"/>
  </r>
  <r>
    <x v="2"/>
  </r>
  <r>
    <x v="4"/>
  </r>
  <r>
    <x v="3"/>
  </r>
  <r>
    <x v="2"/>
  </r>
  <r>
    <x v="3"/>
  </r>
  <r>
    <x v="3"/>
  </r>
  <r>
    <x v="2"/>
  </r>
  <r>
    <x v="4"/>
  </r>
  <r>
    <x v="4"/>
  </r>
  <r>
    <x v="5"/>
  </r>
  <r>
    <x v="3"/>
  </r>
  <r>
    <x v="2"/>
  </r>
  <r>
    <x v="2"/>
  </r>
  <r>
    <x v="5"/>
  </r>
  <r>
    <x v="1"/>
  </r>
  <r>
    <x v="9"/>
  </r>
  <r>
    <x v="9"/>
  </r>
  <r>
    <x v="9"/>
  </r>
  <r>
    <x v="9"/>
  </r>
  <r>
    <x v="9"/>
  </r>
  <r>
    <x v="9"/>
  </r>
  <r>
    <x v="9"/>
  </r>
  <r>
    <x v="9"/>
  </r>
  <r>
    <x v="9"/>
  </r>
  <r>
    <x v="5"/>
  </r>
  <r>
    <x v="2"/>
  </r>
  <r>
    <x v="2"/>
  </r>
  <r>
    <x v="2"/>
  </r>
  <r>
    <x v="3"/>
  </r>
  <r>
    <x v="3"/>
  </r>
  <r>
    <x v="1"/>
  </r>
  <r>
    <x v="5"/>
  </r>
  <r>
    <x v="0"/>
  </r>
  <r>
    <x v="5"/>
  </r>
  <r>
    <x v="2"/>
  </r>
  <r>
    <x v="2"/>
  </r>
  <r>
    <x v="9"/>
  </r>
  <r>
    <x v="9"/>
  </r>
  <r>
    <x v="9"/>
  </r>
  <r>
    <x v="9"/>
  </r>
  <r>
    <x v="9"/>
  </r>
  <r>
    <x v="2"/>
  </r>
  <r>
    <x v="1"/>
  </r>
  <r>
    <x v="8"/>
  </r>
  <r>
    <x v="7"/>
  </r>
  <r>
    <x v="6"/>
  </r>
  <r>
    <x v="3"/>
  </r>
  <r>
    <x v="6"/>
  </r>
  <r>
    <x v="7"/>
  </r>
  <r>
    <x v="4"/>
  </r>
  <r>
    <x v="4"/>
  </r>
  <r>
    <x v="2"/>
  </r>
  <r>
    <x v="3"/>
  </r>
  <r>
    <x v="0"/>
  </r>
  <r>
    <x v="0"/>
  </r>
  <r>
    <x v="5"/>
  </r>
  <r>
    <x v="5"/>
  </r>
  <r>
    <x v="2"/>
  </r>
  <r>
    <x v="2"/>
  </r>
  <r>
    <x v="2"/>
  </r>
  <r>
    <x v="1"/>
  </r>
  <r>
    <x v="8"/>
  </r>
  <r>
    <x v="7"/>
  </r>
  <r>
    <x v="6"/>
  </r>
  <r>
    <x v="3"/>
  </r>
  <r>
    <x v="9"/>
  </r>
  <r>
    <x v="9"/>
  </r>
  <r>
    <x v="9"/>
  </r>
  <r>
    <x v="9"/>
  </r>
  <r>
    <x v="9"/>
  </r>
  <r>
    <x v="9"/>
  </r>
  <r>
    <x v="9"/>
  </r>
  <r>
    <x v="9"/>
  </r>
  <r>
    <x v="9"/>
  </r>
  <r>
    <x v="2"/>
  </r>
  <r>
    <x v="2"/>
  </r>
  <r>
    <x v="7"/>
  </r>
  <r>
    <x v="2"/>
  </r>
  <r>
    <x v="0"/>
  </r>
  <r>
    <x v="5"/>
  </r>
  <r>
    <x v="6"/>
  </r>
  <r>
    <x v="3"/>
  </r>
  <r>
    <x v="5"/>
  </r>
  <r>
    <x v="4"/>
  </r>
  <r>
    <x v="10"/>
  </r>
  <r>
    <x v="2"/>
  </r>
  <r>
    <x v="2"/>
  </r>
  <r>
    <x v="7"/>
  </r>
  <r>
    <x v="9"/>
  </r>
  <r>
    <x v="9"/>
  </r>
  <r>
    <x v="4"/>
  </r>
  <r>
    <x v="2"/>
  </r>
  <r>
    <x v="2"/>
  </r>
  <r>
    <x v="0"/>
  </r>
  <r>
    <x v="5"/>
  </r>
  <r>
    <x v="3"/>
  </r>
  <r>
    <x v="3"/>
  </r>
  <r>
    <x v="7"/>
  </r>
  <r>
    <x v="6"/>
  </r>
  <r>
    <x v="8"/>
  </r>
  <r>
    <x v="10"/>
  </r>
  <r>
    <x v="8"/>
  </r>
  <r>
    <x v="2"/>
  </r>
  <r>
    <x v="3"/>
  </r>
  <r>
    <x v="4"/>
  </r>
  <r>
    <x v="3"/>
  </r>
  <r>
    <x v="2"/>
  </r>
  <r>
    <x v="2"/>
  </r>
  <r>
    <x v="4"/>
  </r>
  <r>
    <x v="6"/>
  </r>
  <r>
    <x v="7"/>
  </r>
  <r>
    <x v="5"/>
  </r>
  <r>
    <x v="2"/>
  </r>
  <r>
    <x v="0"/>
  </r>
  <r>
    <x v="3"/>
  </r>
  <r>
    <x v="3"/>
  </r>
  <r>
    <x v="5"/>
  </r>
  <r>
    <x v="3"/>
  </r>
  <r>
    <x v="7"/>
  </r>
  <r>
    <x v="6"/>
  </r>
  <r>
    <x v="1"/>
  </r>
  <r>
    <x v="4"/>
  </r>
  <r>
    <x v="2"/>
  </r>
  <r>
    <x v="3"/>
  </r>
  <r>
    <x v="3"/>
  </r>
  <r>
    <x v="5"/>
  </r>
  <r>
    <x v="5"/>
  </r>
  <r>
    <x v="2"/>
  </r>
  <r>
    <x v="3"/>
  </r>
  <r>
    <x v="2"/>
  </r>
  <r>
    <x v="4"/>
  </r>
  <r>
    <x v="2"/>
  </r>
  <r>
    <x v="2"/>
  </r>
  <r>
    <x v="0"/>
  </r>
  <r>
    <x v="5"/>
  </r>
  <r>
    <x v="3"/>
  </r>
  <r>
    <x v="3"/>
  </r>
  <r>
    <x v="7"/>
  </r>
  <r>
    <x v="6"/>
  </r>
  <r>
    <x v="9"/>
  </r>
  <r>
    <x v="9"/>
  </r>
  <r>
    <x v="9"/>
  </r>
  <r>
    <x v="9"/>
  </r>
  <r>
    <x v="9"/>
  </r>
  <r>
    <x v="9"/>
  </r>
  <r>
    <x v="9"/>
  </r>
  <r>
    <x v="9"/>
  </r>
  <r>
    <x v="9"/>
  </r>
  <r>
    <x v="9"/>
  </r>
  <r>
    <x v="9"/>
  </r>
  <r>
    <x v="9"/>
  </r>
  <r>
    <x v="9"/>
  </r>
  <r>
    <x v="9"/>
  </r>
  <r>
    <x v="9"/>
  </r>
  <r>
    <x v="3"/>
  </r>
  <r>
    <x v="4"/>
  </r>
  <r>
    <x v="1"/>
  </r>
  <r>
    <x v="2"/>
  </r>
  <r>
    <x v="2"/>
  </r>
  <r>
    <x v="10"/>
  </r>
  <r>
    <x v="5"/>
  </r>
  <r>
    <x v="6"/>
  </r>
  <r>
    <x v="3"/>
  </r>
  <r>
    <x v="3"/>
  </r>
  <r>
    <x v="9"/>
  </r>
  <r>
    <x v="9"/>
  </r>
  <r>
    <x v="9"/>
  </r>
  <r>
    <x v="9"/>
  </r>
  <r>
    <x v="9"/>
  </r>
  <r>
    <x v="9"/>
  </r>
  <r>
    <x v="9"/>
  </r>
  <r>
    <x v="5"/>
  </r>
  <r>
    <x v="7"/>
  </r>
  <r>
    <x v="2"/>
  </r>
  <r>
    <x v="3"/>
  </r>
  <r>
    <x v="6"/>
  </r>
  <r>
    <x v="1"/>
  </r>
  <r>
    <x v="6"/>
  </r>
  <r>
    <x v="10"/>
  </r>
  <r>
    <x v="8"/>
  </r>
  <r>
    <x v="3"/>
  </r>
  <r>
    <x v="2"/>
  </r>
  <r>
    <x v="4"/>
  </r>
  <r>
    <x v="0"/>
  </r>
  <r>
    <x v="5"/>
  </r>
  <r>
    <x v="2"/>
  </r>
  <r>
    <x v="4"/>
  </r>
  <r>
    <x v="5"/>
  </r>
  <r>
    <x v="7"/>
  </r>
  <r>
    <x v="2"/>
  </r>
  <r>
    <x v="3"/>
  </r>
  <r>
    <x v="9"/>
  </r>
  <r>
    <x v="9"/>
  </r>
  <r>
    <x v="9"/>
  </r>
  <r>
    <x v="9"/>
  </r>
  <r>
    <x v="9"/>
  </r>
  <r>
    <x v="9"/>
  </r>
  <r>
    <x v="9"/>
  </r>
  <r>
    <x v="9"/>
  </r>
  <r>
    <x v="9"/>
  </r>
  <r>
    <x v="9"/>
  </r>
  <r>
    <x v="9"/>
  </r>
  <r>
    <x v="5"/>
  </r>
  <r>
    <x v="8"/>
  </r>
  <r>
    <x v="0"/>
  </r>
  <r>
    <x v="4"/>
  </r>
  <r>
    <x v="6"/>
  </r>
  <r>
    <x v="10"/>
  </r>
  <r>
    <x v="7"/>
  </r>
  <r>
    <x v="5"/>
  </r>
  <r>
    <x v="1"/>
  </r>
  <r>
    <x v="2"/>
  </r>
  <r>
    <x v="3"/>
  </r>
  <r>
    <x v="3"/>
  </r>
  <r>
    <x v="2"/>
  </r>
  <r>
    <x v="3"/>
  </r>
  <r>
    <x v="5"/>
  </r>
  <r>
    <x v="2"/>
  </r>
  <r>
    <x v="2"/>
  </r>
  <r>
    <x v="2"/>
  </r>
  <r>
    <x v="5"/>
  </r>
  <r>
    <x v="8"/>
  </r>
  <r>
    <x v="0"/>
  </r>
  <r>
    <x v="4"/>
  </r>
  <r>
    <x v="9"/>
  </r>
  <r>
    <x v="9"/>
  </r>
  <r>
    <x v="9"/>
  </r>
  <r>
    <x v="9"/>
  </r>
  <r>
    <x v="9"/>
  </r>
  <r>
    <x v="9"/>
  </r>
  <r>
    <x v="9"/>
  </r>
  <r>
    <x v="9"/>
  </r>
  <r>
    <x v="9"/>
  </r>
  <r>
    <x v="9"/>
  </r>
  <r>
    <x v="5"/>
  </r>
  <r>
    <x v="7"/>
  </r>
  <r>
    <x v="4"/>
  </r>
  <r>
    <x v="6"/>
  </r>
  <r>
    <x v="2"/>
  </r>
  <r>
    <x v="3"/>
  </r>
  <r>
    <x v="2"/>
  </r>
  <r>
    <x v="1"/>
  </r>
  <r>
    <x v="10"/>
  </r>
  <r>
    <x v="3"/>
  </r>
  <r>
    <x v="5"/>
  </r>
  <r>
    <x v="9"/>
  </r>
  <r>
    <x v="9"/>
  </r>
  <r>
    <x v="9"/>
  </r>
  <r>
    <x v="2"/>
  </r>
  <r>
    <x v="5"/>
  </r>
  <r>
    <x v="4"/>
  </r>
  <r>
    <x v="8"/>
  </r>
  <r>
    <x v="3"/>
  </r>
  <r>
    <x v="6"/>
  </r>
  <r>
    <x v="0"/>
  </r>
  <r>
    <x v="2"/>
  </r>
  <r>
    <x v="4"/>
  </r>
  <r>
    <x v="7"/>
  </r>
  <r>
    <x v="3"/>
  </r>
  <r>
    <x v="2"/>
  </r>
  <r>
    <x v="5"/>
  </r>
  <r>
    <x v="9"/>
  </r>
  <r>
    <x v="9"/>
  </r>
  <r>
    <x v="2"/>
  </r>
  <r>
    <x v="3"/>
  </r>
  <r>
    <x v="1"/>
  </r>
  <r>
    <x v="4"/>
  </r>
  <r>
    <x v="2"/>
  </r>
  <r>
    <x v="3"/>
  </r>
  <r>
    <x v="5"/>
  </r>
  <r>
    <x v="3"/>
  </r>
  <r>
    <x v="7"/>
  </r>
  <r>
    <x v="2"/>
  </r>
  <r>
    <x v="3"/>
  </r>
  <r>
    <x v="1"/>
  </r>
  <r>
    <x v="9"/>
  </r>
  <r>
    <x v="9"/>
  </r>
  <r>
    <x v="9"/>
  </r>
  <r>
    <x v="9"/>
  </r>
  <r>
    <x v="9"/>
  </r>
  <r>
    <x v="6"/>
  </r>
  <r>
    <x v="3"/>
  </r>
  <r>
    <x v="0"/>
  </r>
  <r>
    <x v="2"/>
  </r>
  <r>
    <x v="1"/>
  </r>
  <r>
    <x v="7"/>
  </r>
  <r>
    <x v="2"/>
  </r>
  <r>
    <x v="5"/>
  </r>
  <r>
    <x v="3"/>
  </r>
  <r>
    <x v="6"/>
  </r>
  <r>
    <x v="3"/>
  </r>
  <r>
    <x v="9"/>
  </r>
  <r>
    <x v="9"/>
  </r>
  <r>
    <x v="9"/>
  </r>
  <r>
    <x v="9"/>
  </r>
  <r>
    <x v="9"/>
  </r>
  <r>
    <x v="3"/>
  </r>
  <r>
    <x v="3"/>
  </r>
  <r>
    <x v="5"/>
  </r>
  <r>
    <x v="0"/>
  </r>
  <r>
    <x v="6"/>
  </r>
  <r>
    <x v="1"/>
  </r>
  <r>
    <x v="4"/>
  </r>
  <r>
    <x v="2"/>
  </r>
  <r>
    <x v="3"/>
  </r>
  <r>
    <x v="10"/>
  </r>
  <r>
    <x v="4"/>
  </r>
  <r>
    <x v="0"/>
  </r>
  <r>
    <x v="3"/>
  </r>
  <r>
    <x v="2"/>
  </r>
  <r>
    <x v="2"/>
  </r>
  <r>
    <x v="7"/>
  </r>
  <r>
    <x v="4"/>
  </r>
  <r>
    <x v="1"/>
  </r>
  <r>
    <x v="2"/>
  </r>
  <r>
    <x v="2"/>
  </r>
  <r>
    <x v="5"/>
  </r>
  <r>
    <x v="3"/>
  </r>
  <r>
    <x v="3"/>
  </r>
  <r>
    <x v="5"/>
  </r>
  <r>
    <x v="0"/>
  </r>
  <r>
    <x v="9"/>
  </r>
  <r>
    <x v="9"/>
  </r>
  <r>
    <x v="9"/>
  </r>
  <r>
    <x v="9"/>
  </r>
  <r>
    <x v="9"/>
  </r>
  <r>
    <x v="9"/>
  </r>
  <r>
    <x v="9"/>
  </r>
  <r>
    <x v="4"/>
  </r>
  <r>
    <x v="5"/>
  </r>
  <r>
    <x v="0"/>
  </r>
  <r>
    <x v="2"/>
  </r>
  <r>
    <x v="2"/>
  </r>
  <r>
    <x v="2"/>
  </r>
  <r>
    <x v="7"/>
  </r>
  <r>
    <x v="5"/>
  </r>
  <r>
    <x v="10"/>
  </r>
  <r>
    <x v="3"/>
  </r>
  <r>
    <x v="9"/>
  </r>
  <r>
    <x v="9"/>
  </r>
  <r>
    <x v="9"/>
  </r>
  <r>
    <x v="9"/>
  </r>
  <r>
    <x v="4"/>
  </r>
  <r>
    <x v="5"/>
  </r>
  <r>
    <x v="3"/>
  </r>
  <r>
    <x v="2"/>
  </r>
  <r>
    <x v="7"/>
  </r>
  <r>
    <x v="6"/>
  </r>
  <r>
    <x v="8"/>
  </r>
  <r>
    <x v="0"/>
  </r>
  <r>
    <x v="1"/>
  </r>
  <r>
    <x v="4"/>
  </r>
  <r>
    <x v="4"/>
  </r>
  <r>
    <x v="5"/>
  </r>
  <r>
    <x v="3"/>
  </r>
  <r>
    <x v="9"/>
  </r>
  <r>
    <x v="9"/>
  </r>
  <r>
    <x v="9"/>
  </r>
  <r>
    <x v="9"/>
  </r>
  <r>
    <x v="6"/>
  </r>
  <r>
    <x v="2"/>
  </r>
  <r>
    <x v="3"/>
  </r>
  <r>
    <x v="3"/>
  </r>
  <r>
    <x v="2"/>
  </r>
  <r>
    <x v="5"/>
  </r>
  <r>
    <x v="3"/>
  </r>
  <r>
    <x v="0"/>
  </r>
  <r>
    <x v="6"/>
  </r>
  <r>
    <x v="2"/>
  </r>
  <r>
    <x v="9"/>
  </r>
  <r>
    <x v="9"/>
  </r>
  <r>
    <x v="9"/>
  </r>
  <r>
    <x v="9"/>
  </r>
  <r>
    <x v="9"/>
  </r>
  <r>
    <x v="0"/>
  </r>
  <r>
    <x v="5"/>
  </r>
  <r>
    <x v="3"/>
  </r>
  <r>
    <x v="1"/>
  </r>
  <r>
    <x v="4"/>
  </r>
  <r>
    <x v="7"/>
  </r>
  <r>
    <x v="8"/>
  </r>
  <r>
    <x v="2"/>
  </r>
  <r>
    <x v="5"/>
  </r>
  <r>
    <x v="2"/>
  </r>
  <r>
    <x v="6"/>
  </r>
  <r>
    <x v="0"/>
  </r>
  <r>
    <x v="5"/>
  </r>
  <r>
    <x v="3"/>
  </r>
  <r>
    <x v="9"/>
  </r>
  <r>
    <x v="9"/>
  </r>
  <r>
    <x v="3"/>
  </r>
  <r>
    <x v="3"/>
  </r>
  <r>
    <x v="2"/>
  </r>
  <r>
    <x v="3"/>
  </r>
  <r>
    <x v="10"/>
  </r>
  <r>
    <x v="5"/>
  </r>
  <r>
    <x v="2"/>
  </r>
  <r>
    <x v="1"/>
  </r>
  <r>
    <x v="4"/>
  </r>
  <r>
    <x v="7"/>
  </r>
  <r>
    <x v="3"/>
  </r>
  <r>
    <x v="3"/>
  </r>
  <r>
    <x v="2"/>
  </r>
  <r>
    <x v="3"/>
  </r>
  <r>
    <x v="9"/>
  </r>
  <r>
    <x v="9"/>
  </r>
  <r>
    <x v="9"/>
  </r>
  <r>
    <x v="2"/>
  </r>
  <r>
    <x v="6"/>
  </r>
  <r>
    <x v="7"/>
  </r>
  <r>
    <x v="0"/>
  </r>
  <r>
    <x v="5"/>
  </r>
  <r>
    <x v="3"/>
  </r>
  <r>
    <x v="2"/>
  </r>
  <r>
    <x v="4"/>
  </r>
  <r>
    <x v="2"/>
  </r>
  <r>
    <x v="2"/>
  </r>
  <r>
    <x v="6"/>
  </r>
  <r>
    <x v="9"/>
  </r>
  <r>
    <x v="9"/>
  </r>
  <r>
    <x v="9"/>
  </r>
  <r>
    <x v="9"/>
  </r>
  <r>
    <x v="2"/>
  </r>
  <r>
    <x v="2"/>
  </r>
  <r>
    <x v="2"/>
  </r>
  <r>
    <x v="7"/>
  </r>
  <r>
    <x v="2"/>
  </r>
  <r>
    <x v="3"/>
  </r>
  <r>
    <x v="3"/>
  </r>
  <r>
    <x v="1"/>
  </r>
  <r>
    <x v="5"/>
  </r>
  <r>
    <x v="5"/>
  </r>
  <r>
    <x v="5"/>
  </r>
  <r>
    <x v="0"/>
  </r>
  <r>
    <x v="4"/>
  </r>
  <r>
    <x v="3"/>
  </r>
  <r>
    <x v="3"/>
  </r>
  <r>
    <x v="6"/>
  </r>
  <r>
    <x v="6"/>
  </r>
  <r>
    <x v="5"/>
  </r>
  <r>
    <x v="3"/>
  </r>
  <r>
    <x v="2"/>
  </r>
  <r>
    <x v="2"/>
  </r>
  <r>
    <x v="2"/>
  </r>
  <r>
    <x v="9"/>
  </r>
  <r>
    <x v="9"/>
  </r>
  <r>
    <x v="9"/>
  </r>
  <r>
    <x v="9"/>
  </r>
  <r>
    <x v="9"/>
  </r>
  <r>
    <x v="9"/>
  </r>
  <r>
    <x v="9"/>
  </r>
  <r>
    <x v="9"/>
  </r>
  <r>
    <x v="0"/>
  </r>
  <r>
    <x v="3"/>
  </r>
  <r>
    <x v="7"/>
  </r>
  <r>
    <x v="3"/>
  </r>
  <r>
    <x v="5"/>
  </r>
  <r>
    <x v="1"/>
  </r>
  <r>
    <x v="2"/>
  </r>
  <r>
    <x v="6"/>
  </r>
  <r>
    <x v="2"/>
  </r>
  <r>
    <x v="2"/>
  </r>
  <r>
    <x v="0"/>
  </r>
  <r>
    <x v="9"/>
  </r>
  <r>
    <x v="9"/>
  </r>
  <r>
    <x v="9"/>
  </r>
  <r>
    <x v="9"/>
  </r>
  <r>
    <x v="2"/>
  </r>
  <r>
    <x v="5"/>
  </r>
  <r>
    <x v="8"/>
  </r>
  <r>
    <x v="6"/>
  </r>
  <r>
    <x v="3"/>
  </r>
  <r>
    <x v="2"/>
  </r>
  <r>
    <x v="3"/>
  </r>
  <r>
    <x v="4"/>
  </r>
  <r>
    <x v="2"/>
  </r>
  <r>
    <x v="5"/>
  </r>
  <r>
    <x v="9"/>
  </r>
  <r>
    <x v="9"/>
  </r>
  <r>
    <x v="9"/>
  </r>
  <r>
    <x v="9"/>
  </r>
  <r>
    <x v="9"/>
  </r>
  <r>
    <x v="5"/>
  </r>
  <r>
    <x v="7"/>
  </r>
  <r>
    <x v="6"/>
  </r>
  <r>
    <x v="0"/>
  </r>
  <r>
    <x v="2"/>
  </r>
  <r>
    <x v="5"/>
  </r>
  <r>
    <x v="4"/>
  </r>
  <r>
    <x v="1"/>
  </r>
  <r>
    <x v="5"/>
  </r>
  <r>
    <x v="9"/>
  </r>
  <r>
    <x v="9"/>
  </r>
  <r>
    <x v="9"/>
  </r>
  <r>
    <x v="9"/>
  </r>
  <r>
    <x v="9"/>
  </r>
  <r>
    <x v="9"/>
  </r>
  <r>
    <x v="2"/>
  </r>
  <r>
    <x v="2"/>
  </r>
  <r>
    <x v="4"/>
  </r>
  <r>
    <x v="0"/>
  </r>
  <r>
    <x v="7"/>
  </r>
  <r>
    <x v="6"/>
  </r>
  <r>
    <x v="3"/>
  </r>
  <r>
    <x v="3"/>
  </r>
  <r>
    <x v="1"/>
  </r>
  <r>
    <x v="2"/>
  </r>
  <r>
    <x v="2"/>
  </r>
  <r>
    <x v="2"/>
  </r>
  <r>
    <x v="9"/>
  </r>
  <r>
    <x v="9"/>
  </r>
  <r>
    <x v="9"/>
  </r>
  <r>
    <x v="3"/>
  </r>
  <r>
    <x v="4"/>
  </r>
  <r>
    <x v="5"/>
  </r>
  <r>
    <x v="1"/>
  </r>
  <r>
    <x v="2"/>
  </r>
  <r>
    <x v="3"/>
  </r>
  <r>
    <x v="3"/>
  </r>
  <r>
    <x v="7"/>
  </r>
  <r>
    <x v="2"/>
  </r>
  <r>
    <x v="3"/>
  </r>
  <r>
    <x v="4"/>
  </r>
  <r>
    <x v="9"/>
  </r>
  <r>
    <x v="9"/>
  </r>
  <r>
    <x v="9"/>
  </r>
  <r>
    <x v="9"/>
  </r>
  <r>
    <x v="9"/>
  </r>
  <r>
    <x v="4"/>
  </r>
  <r>
    <x v="3"/>
  </r>
  <r>
    <x v="5"/>
  </r>
  <r>
    <x v="2"/>
  </r>
  <r>
    <x v="2"/>
  </r>
  <r>
    <x v="8"/>
  </r>
  <r>
    <x v="0"/>
  </r>
  <r>
    <x v="3"/>
  </r>
  <r>
    <x v="7"/>
  </r>
  <r>
    <x v="2"/>
  </r>
  <r>
    <x v="6"/>
  </r>
  <r>
    <x v="4"/>
  </r>
  <r>
    <x v="9"/>
  </r>
  <r>
    <x v="9"/>
  </r>
  <r>
    <x v="4"/>
  </r>
  <r>
    <x v="6"/>
  </r>
  <r>
    <x v="7"/>
  </r>
  <r>
    <x v="0"/>
  </r>
  <r>
    <x v="2"/>
  </r>
  <r>
    <x v="2"/>
  </r>
  <r>
    <x v="3"/>
  </r>
  <r>
    <x v="2"/>
  </r>
  <r>
    <x v="3"/>
  </r>
  <r>
    <x v="5"/>
  </r>
  <r>
    <x v="4"/>
  </r>
  <r>
    <x v="6"/>
  </r>
  <r>
    <x v="9"/>
  </r>
  <r>
    <x v="9"/>
  </r>
  <r>
    <x v="9"/>
  </r>
  <r>
    <x v="3"/>
  </r>
  <r>
    <x v="6"/>
  </r>
  <r>
    <x v="7"/>
  </r>
  <r>
    <x v="5"/>
  </r>
  <r>
    <x v="4"/>
  </r>
  <r>
    <x v="8"/>
  </r>
  <r>
    <x v="3"/>
  </r>
  <r>
    <x v="2"/>
  </r>
  <r>
    <x v="3"/>
  </r>
  <r>
    <x v="9"/>
  </r>
  <r>
    <x v="9"/>
  </r>
  <r>
    <x v="9"/>
  </r>
  <r>
    <x v="9"/>
  </r>
  <r>
    <x v="9"/>
  </r>
  <r>
    <x v="2"/>
  </r>
  <r>
    <x v="2"/>
  </r>
  <r>
    <x v="4"/>
  </r>
  <r>
    <x v="1"/>
  </r>
  <r>
    <x v="3"/>
  </r>
  <r>
    <x v="5"/>
  </r>
  <r>
    <x v="3"/>
  </r>
  <r>
    <x v="2"/>
  </r>
  <r>
    <x v="10"/>
  </r>
  <r>
    <x v="6"/>
  </r>
  <r>
    <x v="7"/>
  </r>
  <r>
    <x v="1"/>
  </r>
  <r>
    <x v="10"/>
  </r>
  <r>
    <x v="4"/>
  </r>
  <r>
    <x v="5"/>
  </r>
  <r>
    <x v="0"/>
  </r>
  <r>
    <x v="7"/>
  </r>
  <r>
    <x v="6"/>
  </r>
  <r>
    <x v="5"/>
  </r>
  <r>
    <x v="2"/>
  </r>
  <r>
    <x v="2"/>
  </r>
  <r>
    <x v="2"/>
  </r>
  <r>
    <x v="3"/>
  </r>
  <r>
    <x v="3"/>
  </r>
  <r>
    <x v="3"/>
  </r>
  <r>
    <x v="0"/>
  </r>
  <r>
    <x v="2"/>
  </r>
  <r>
    <x v="1"/>
  </r>
  <r>
    <x v="4"/>
  </r>
  <r>
    <x v="5"/>
  </r>
  <r>
    <x v="2"/>
  </r>
  <r>
    <x v="2"/>
  </r>
  <r>
    <x v="4"/>
  </r>
  <r>
    <x v="1"/>
  </r>
  <r>
    <x v="9"/>
  </r>
  <r>
    <x v="9"/>
  </r>
  <r>
    <x v="9"/>
  </r>
  <r>
    <x v="9"/>
  </r>
  <r>
    <x v="9"/>
  </r>
  <r>
    <x v="9"/>
  </r>
  <r>
    <x v="9"/>
  </r>
  <r>
    <x v="9"/>
  </r>
  <r>
    <x v="9"/>
  </r>
  <r>
    <x v="9"/>
  </r>
  <r>
    <x v="9"/>
  </r>
  <r>
    <x v="2"/>
  </r>
  <r>
    <x v="3"/>
  </r>
  <r>
    <x v="6"/>
  </r>
  <r>
    <x v="1"/>
  </r>
  <r>
    <x v="2"/>
  </r>
  <r>
    <x v="7"/>
  </r>
  <r>
    <x v="4"/>
  </r>
  <r>
    <x v="0"/>
  </r>
  <r>
    <x v="2"/>
  </r>
  <r>
    <x v="9"/>
  </r>
  <r>
    <x v="9"/>
  </r>
  <r>
    <x v="9"/>
  </r>
  <r>
    <x v="9"/>
  </r>
  <r>
    <x v="9"/>
  </r>
  <r>
    <x v="5"/>
  </r>
  <r>
    <x v="6"/>
  </r>
  <r>
    <x v="2"/>
  </r>
  <r>
    <x v="7"/>
  </r>
  <r>
    <x v="0"/>
  </r>
  <r>
    <x v="2"/>
  </r>
  <r>
    <x v="2"/>
  </r>
  <r>
    <x v="3"/>
  </r>
  <r>
    <x v="1"/>
  </r>
  <r>
    <x v="4"/>
  </r>
  <r>
    <x v="3"/>
  </r>
  <r>
    <x v="5"/>
  </r>
  <r>
    <x v="6"/>
  </r>
  <r>
    <x v="2"/>
  </r>
  <r>
    <x v="7"/>
  </r>
  <r>
    <x v="9"/>
  </r>
  <r>
    <x v="9"/>
  </r>
  <r>
    <x v="9"/>
  </r>
  <r>
    <x v="7"/>
  </r>
  <r>
    <x v="5"/>
  </r>
  <r>
    <x v="2"/>
  </r>
  <r>
    <x v="7"/>
  </r>
  <r>
    <x v="3"/>
  </r>
  <r>
    <x v="0"/>
  </r>
  <r>
    <x v="0"/>
  </r>
  <r>
    <x v="6"/>
  </r>
  <r>
    <x v="3"/>
  </r>
  <r>
    <x v="5"/>
  </r>
  <r>
    <x v="2"/>
  </r>
  <r>
    <x v="2"/>
  </r>
  <r>
    <x v="2"/>
  </r>
  <r>
    <x v="2"/>
  </r>
  <r>
    <x v="3"/>
  </r>
  <r>
    <x v="6"/>
  </r>
  <r>
    <x v="1"/>
  </r>
  <r>
    <x v="3"/>
  </r>
  <r>
    <x v="3"/>
  </r>
  <r>
    <x v="3"/>
  </r>
  <r>
    <x v="7"/>
  </r>
  <r>
    <x v="5"/>
  </r>
  <r>
    <x v="2"/>
  </r>
  <r>
    <x v="7"/>
  </r>
  <r>
    <x v="3"/>
  </r>
  <r>
    <x v="9"/>
  </r>
  <r>
    <x v="9"/>
  </r>
  <r>
    <x v="9"/>
  </r>
  <r>
    <x v="9"/>
  </r>
  <r>
    <x v="9"/>
  </r>
  <r>
    <x v="9"/>
  </r>
  <r>
    <x v="9"/>
  </r>
  <r>
    <x v="1"/>
  </r>
  <r>
    <x v="8"/>
  </r>
  <r>
    <x v="2"/>
  </r>
  <r>
    <x v="7"/>
  </r>
  <r>
    <x v="5"/>
  </r>
  <r>
    <x v="0"/>
  </r>
  <r>
    <x v="3"/>
  </r>
  <r>
    <x v="4"/>
  </r>
  <r>
    <x v="1"/>
  </r>
  <r>
    <x v="9"/>
  </r>
  <r>
    <x v="9"/>
  </r>
  <r>
    <x v="9"/>
  </r>
  <r>
    <x v="9"/>
  </r>
  <r>
    <x v="9"/>
  </r>
  <r>
    <x v="5"/>
  </r>
  <r>
    <x v="2"/>
  </r>
  <r>
    <x v="7"/>
  </r>
  <r>
    <x v="2"/>
  </r>
  <r>
    <x v="3"/>
  </r>
  <r>
    <x v="6"/>
  </r>
  <r>
    <x v="1"/>
  </r>
  <r>
    <x v="4"/>
  </r>
  <r>
    <x v="3"/>
  </r>
  <r>
    <x v="3"/>
  </r>
  <r>
    <x v="10"/>
  </r>
  <r>
    <x v="5"/>
  </r>
  <r>
    <x v="2"/>
  </r>
  <r>
    <x v="9"/>
  </r>
  <r>
    <x v="9"/>
  </r>
  <r>
    <x v="9"/>
  </r>
  <r>
    <x v="9"/>
  </r>
  <r>
    <x v="3"/>
  </r>
  <r>
    <x v="7"/>
  </r>
  <r>
    <x v="0"/>
  </r>
  <r>
    <x v="4"/>
  </r>
  <r>
    <x v="6"/>
  </r>
  <r>
    <x v="5"/>
  </r>
  <r>
    <x v="1"/>
  </r>
  <r>
    <x v="2"/>
  </r>
  <r>
    <x v="2"/>
  </r>
  <r>
    <x v="5"/>
  </r>
  <r>
    <x v="2"/>
  </r>
  <r>
    <x v="3"/>
  </r>
  <r>
    <x v="7"/>
  </r>
  <r>
    <x v="0"/>
  </r>
  <r>
    <x v="4"/>
  </r>
  <r>
    <x v="9"/>
  </r>
  <r>
    <x v="9"/>
  </r>
  <r>
    <x v="9"/>
  </r>
  <r>
    <x v="3"/>
  </r>
  <r>
    <x v="2"/>
  </r>
  <r>
    <x v="5"/>
  </r>
  <r>
    <x v="0"/>
  </r>
  <r>
    <x v="3"/>
  </r>
  <r>
    <x v="3"/>
  </r>
  <r>
    <x v="2"/>
  </r>
  <r>
    <x v="2"/>
  </r>
  <r>
    <x v="6"/>
  </r>
  <r>
    <x v="3"/>
  </r>
  <r>
    <x v="9"/>
  </r>
  <r>
    <x v="9"/>
  </r>
  <r>
    <x v="9"/>
  </r>
  <r>
    <x v="7"/>
  </r>
  <r>
    <x v="2"/>
  </r>
  <r>
    <x v="3"/>
  </r>
  <r>
    <x v="3"/>
  </r>
  <r>
    <x v="2"/>
  </r>
  <r>
    <x v="3"/>
  </r>
  <r>
    <x v="5"/>
  </r>
  <r>
    <x v="0"/>
  </r>
  <r>
    <x v="2"/>
  </r>
  <r>
    <x v="2"/>
  </r>
  <r>
    <x v="3"/>
  </r>
  <r>
    <x v="5"/>
  </r>
  <r>
    <x v="6"/>
  </r>
  <r>
    <x v="5"/>
  </r>
  <r>
    <x v="2"/>
  </r>
  <r>
    <x v="4"/>
  </r>
  <r>
    <x v="0"/>
  </r>
  <r>
    <x v="6"/>
  </r>
  <r>
    <x v="5"/>
  </r>
  <r>
    <x v="10"/>
  </r>
  <r>
    <x v="7"/>
  </r>
  <r>
    <x v="9"/>
  </r>
  <r>
    <x v="9"/>
  </r>
  <r>
    <x v="9"/>
  </r>
  <r>
    <x v="9"/>
  </r>
  <r>
    <x v="9"/>
  </r>
  <r>
    <x v="9"/>
  </r>
  <r>
    <x v="9"/>
  </r>
  <r>
    <x v="9"/>
  </r>
  <r>
    <x v="3"/>
  </r>
  <r>
    <x v="3"/>
  </r>
  <r>
    <x v="3"/>
  </r>
  <r>
    <x v="0"/>
  </r>
  <r>
    <x v="5"/>
  </r>
  <r>
    <x v="2"/>
  </r>
  <r>
    <x v="5"/>
  </r>
  <r>
    <x v="2"/>
  </r>
  <r>
    <x v="2"/>
  </r>
  <r>
    <x v="5"/>
  </r>
  <r>
    <x v="9"/>
  </r>
  <r>
    <x v="9"/>
  </r>
  <r>
    <x v="9"/>
  </r>
  <r>
    <x v="9"/>
  </r>
  <r>
    <x v="2"/>
  </r>
  <r>
    <x v="1"/>
  </r>
  <r>
    <x v="5"/>
  </r>
  <r>
    <x v="3"/>
  </r>
  <r>
    <x v="2"/>
  </r>
  <r>
    <x v="0"/>
  </r>
  <r>
    <x v="3"/>
  </r>
  <r>
    <x v="4"/>
  </r>
  <r>
    <x v="4"/>
  </r>
  <r>
    <x v="2"/>
  </r>
  <r>
    <x v="2"/>
  </r>
  <r>
    <x v="9"/>
  </r>
  <r>
    <x v="9"/>
  </r>
  <r>
    <x v="9"/>
  </r>
  <r>
    <x v="7"/>
  </r>
  <r>
    <x v="4"/>
  </r>
  <r>
    <x v="2"/>
  </r>
  <r>
    <x v="10"/>
  </r>
  <r>
    <x v="2"/>
  </r>
  <r>
    <x v="6"/>
  </r>
  <r>
    <x v="1"/>
  </r>
  <r>
    <x v="0"/>
  </r>
  <r>
    <x v="5"/>
  </r>
  <r>
    <x v="3"/>
  </r>
  <r>
    <x v="7"/>
  </r>
  <r>
    <x v="4"/>
  </r>
  <r>
    <x v="2"/>
  </r>
  <r>
    <x v="10"/>
  </r>
  <r>
    <x v="9"/>
  </r>
  <r>
    <x v="9"/>
  </r>
  <r>
    <x v="9"/>
  </r>
  <r>
    <x v="9"/>
  </r>
  <r>
    <x v="2"/>
  </r>
  <r>
    <x v="4"/>
  </r>
  <r>
    <x v="0"/>
  </r>
  <r>
    <x v="7"/>
  </r>
  <r>
    <x v="3"/>
  </r>
  <r>
    <x v="2"/>
  </r>
  <r>
    <x v="2"/>
  </r>
  <r>
    <x v="5"/>
  </r>
  <r>
    <x v="2"/>
  </r>
  <r>
    <x v="4"/>
  </r>
  <r>
    <x v="9"/>
  </r>
  <r>
    <x v="9"/>
  </r>
  <r>
    <x v="9"/>
  </r>
  <r>
    <x v="9"/>
  </r>
  <r>
    <x v="3"/>
  </r>
  <r>
    <x v="3"/>
  </r>
  <r>
    <x v="0"/>
  </r>
  <r>
    <x v="2"/>
  </r>
  <r>
    <x v="3"/>
  </r>
  <r>
    <x v="2"/>
  </r>
  <r>
    <x v="5"/>
  </r>
  <r>
    <x v="5"/>
  </r>
  <r>
    <x v="2"/>
  </r>
  <r>
    <x v="5"/>
  </r>
  <r>
    <x v="3"/>
  </r>
  <r>
    <x v="3"/>
  </r>
  <r>
    <x v="9"/>
  </r>
  <r>
    <x v="9"/>
  </r>
  <r>
    <x v="9"/>
  </r>
  <r>
    <x v="4"/>
  </r>
  <r>
    <x v="3"/>
  </r>
  <r>
    <x v="5"/>
  </r>
  <r>
    <x v="8"/>
  </r>
  <r>
    <x v="6"/>
  </r>
  <r>
    <x v="0"/>
  </r>
  <r>
    <x v="2"/>
  </r>
  <r>
    <x v="7"/>
  </r>
  <r>
    <x v="3"/>
  </r>
  <r>
    <x v="2"/>
  </r>
  <r>
    <x v="4"/>
  </r>
  <r>
    <x v="3"/>
  </r>
  <r>
    <x v="5"/>
  </r>
  <r>
    <x v="9"/>
  </r>
  <r>
    <x v="9"/>
  </r>
  <r>
    <x v="9"/>
  </r>
  <r>
    <x v="7"/>
  </r>
  <r>
    <x v="4"/>
  </r>
  <r>
    <x v="5"/>
  </r>
  <r>
    <x v="0"/>
  </r>
  <r>
    <x v="1"/>
  </r>
  <r>
    <x v="5"/>
  </r>
  <r>
    <x v="8"/>
  </r>
  <r>
    <x v="6"/>
  </r>
  <r>
    <x v="7"/>
  </r>
  <r>
    <x v="4"/>
  </r>
  <r>
    <x v="5"/>
  </r>
  <r>
    <x v="9"/>
  </r>
  <r>
    <x v="9"/>
  </r>
  <r>
    <x v="9"/>
  </r>
  <r>
    <x v="9"/>
  </r>
  <r>
    <x v="9"/>
  </r>
  <r>
    <x v="0"/>
  </r>
  <r>
    <x v="3"/>
  </r>
  <r>
    <x v="1"/>
  </r>
  <r>
    <x v="7"/>
  </r>
  <r>
    <x v="3"/>
  </r>
  <r>
    <x v="7"/>
  </r>
  <r>
    <x v="8"/>
  </r>
  <r>
    <x v="5"/>
  </r>
  <r>
    <x v="2"/>
  </r>
  <r>
    <x v="3"/>
  </r>
  <r>
    <x v="2"/>
  </r>
  <r>
    <x v="2"/>
  </r>
  <r>
    <x v="10"/>
  </r>
  <r>
    <x v="2"/>
  </r>
  <r>
    <x v="4"/>
  </r>
  <r>
    <x v="6"/>
  </r>
  <r>
    <x v="5"/>
  </r>
  <r>
    <x v="4"/>
  </r>
  <r>
    <x v="0"/>
  </r>
  <r>
    <x v="0"/>
  </r>
  <r>
    <x v="3"/>
  </r>
  <r>
    <x v="1"/>
  </r>
  <r>
    <x v="9"/>
  </r>
  <r>
    <x v="9"/>
  </r>
  <r>
    <x v="9"/>
  </r>
  <r>
    <x v="9"/>
  </r>
  <r>
    <x v="9"/>
  </r>
  <r>
    <x v="9"/>
  </r>
  <r>
    <x v="9"/>
  </r>
  <r>
    <x v="9"/>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09E01-380F-42D1-8340-0265D5D5F6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N4:O21" firstHeaderRow="1" firstDataRow="1" firstDataCol="1"/>
  <pivotFields count="14">
    <pivotField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0"/>
    </i>
    <i>
      <x v="6"/>
    </i>
    <i>
      <x v="12"/>
    </i>
    <i>
      <x v="5"/>
    </i>
    <i>
      <x v="7"/>
    </i>
    <i>
      <x v="2"/>
    </i>
    <i>
      <x v="13"/>
    </i>
    <i>
      <x v="9"/>
    </i>
    <i>
      <x v="14"/>
    </i>
    <i>
      <x v="3"/>
    </i>
    <i>
      <x v="15"/>
    </i>
    <i>
      <x v="1"/>
    </i>
    <i>
      <x v="11"/>
    </i>
    <i>
      <x v="4"/>
    </i>
    <i>
      <x v="8"/>
    </i>
    <i>
      <x/>
    </i>
    <i t="grand">
      <x/>
    </i>
  </rowItems>
  <colItems count="1">
    <i/>
  </colItems>
  <dataFields count="1">
    <dataField name="Sum of Paid Fees" fld="6" baseField="13" baseItem="12" numFmtId="3"/>
  </dataFields>
  <formats count="18">
    <format dxfId="7225">
      <pivotArea type="all" dataOnly="0" outline="0" fieldPosition="0"/>
    </format>
    <format dxfId="7224">
      <pivotArea outline="0" collapsedLevelsAreSubtotals="1" fieldPosition="0"/>
    </format>
    <format dxfId="7223">
      <pivotArea field="0" type="button" dataOnly="0" labelOnly="1" outline="0"/>
    </format>
    <format dxfId="7222">
      <pivotArea field="0" type="button" dataOnly="0" labelOnly="1" outline="0"/>
    </format>
    <format dxfId="7221">
      <pivotArea dataOnly="0" labelOnly="1" outline="0" axis="axisValues" fieldPosition="0"/>
    </format>
    <format dxfId="7220">
      <pivotArea grandRow="1" outline="0" collapsedLevelsAreSubtotals="1" fieldPosition="0"/>
    </format>
    <format dxfId="7219">
      <pivotArea dataOnly="0" labelOnly="1" grandRow="1" outline="0" fieldPosition="0"/>
    </format>
    <format dxfId="7218">
      <pivotArea grandRow="1" outline="0" collapsedLevelsAreSubtotals="1" fieldPosition="0"/>
    </format>
    <format dxfId="7217">
      <pivotArea dataOnly="0" labelOnly="1" grandRow="1" outline="0" fieldPosition="0"/>
    </format>
    <format dxfId="7216">
      <pivotArea field="0" type="button" dataOnly="0" labelOnly="1" outline="0"/>
    </format>
    <format dxfId="7215">
      <pivotArea dataOnly="0" labelOnly="1" outline="0" axis="axisValues" fieldPosition="0"/>
    </format>
    <format dxfId="7214">
      <pivotArea field="13" type="button" dataOnly="0" labelOnly="1" outline="0" axis="axisRow" fieldPosition="0"/>
    </format>
    <format dxfId="7213">
      <pivotArea grandRow="1" outline="0" collapsedLevelsAreSubtotals="1" fieldPosition="0"/>
    </format>
    <format dxfId="7212">
      <pivotArea dataOnly="0" labelOnly="1" grandRow="1" outline="0" fieldPosition="0"/>
    </format>
    <format dxfId="7211">
      <pivotArea outline="0" fieldPosition="0">
        <references count="1">
          <reference field="4294967294" count="1">
            <x v="0"/>
          </reference>
        </references>
      </pivotArea>
    </format>
    <format dxfId="7210">
      <pivotArea grandRow="1" outline="0" collapsedLevelsAreSubtotals="1" fieldPosition="0"/>
    </format>
    <format dxfId="7209">
      <pivotArea dataOnly="0" labelOnly="1" grandRow="1" outline="0" fieldPosition="0"/>
    </format>
    <format dxfId="720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054958-84A0-4F6A-A172-F24DF38DAE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 firstHeaderRow="1" firstDataRow="1" firstDataCol="1"/>
  <pivotFields count="14">
    <pivotField axis="axisRow" dataField="1"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showDataAs="percentOfTotal" baseField="0" baseItem="0" numFmtId="10"/>
  </dataFields>
  <formats count="18">
    <format dxfId="7266">
      <pivotArea type="all" dataOnly="0" outline="0" fieldPosition="0"/>
    </format>
    <format dxfId="7265">
      <pivotArea outline="0" collapsedLevelsAreSubtotals="1" fieldPosition="0"/>
    </format>
    <format dxfId="7264">
      <pivotArea field="0" type="button" dataOnly="0" labelOnly="1" outline="0" axis="axisRow" fieldPosition="0"/>
    </format>
    <format dxfId="7263">
      <pivotArea dataOnly="0" labelOnly="1" fieldPosition="0">
        <references count="1">
          <reference field="0" count="0"/>
        </references>
      </pivotArea>
    </format>
    <format dxfId="7262">
      <pivotArea outline="0" fieldPosition="0">
        <references count="1">
          <reference field="4294967294" count="1">
            <x v="0"/>
          </reference>
        </references>
      </pivotArea>
    </format>
    <format dxfId="7261">
      <pivotArea field="0" type="button" dataOnly="0" labelOnly="1" outline="0" axis="axisRow" fieldPosition="0"/>
    </format>
    <format dxfId="7260">
      <pivotArea dataOnly="0" labelOnly="1" outline="0" axis="axisValues" fieldPosition="0"/>
    </format>
    <format dxfId="7259">
      <pivotArea grandRow="1" outline="0" collapsedLevelsAreSubtotals="1" fieldPosition="0"/>
    </format>
    <format dxfId="7258">
      <pivotArea dataOnly="0" labelOnly="1" grandRow="1" outline="0" fieldPosition="0"/>
    </format>
    <format dxfId="7257">
      <pivotArea grandRow="1" outline="0" collapsedLevelsAreSubtotals="1" fieldPosition="0"/>
    </format>
    <format dxfId="7256">
      <pivotArea dataOnly="0" labelOnly="1" grandRow="1" outline="0" fieldPosition="0"/>
    </format>
    <format dxfId="7255">
      <pivotArea field="0" type="button" dataOnly="0" labelOnly="1" outline="0" axis="axisRow" fieldPosition="0"/>
    </format>
    <format dxfId="7254">
      <pivotArea dataOnly="0" labelOnly="1" outline="0" axis="axisValues" fieldPosition="0"/>
    </format>
    <format dxfId="7253">
      <pivotArea field="0" type="button" dataOnly="0" labelOnly="1" outline="0" axis="axisRow" fieldPosition="0"/>
    </format>
    <format dxfId="7252">
      <pivotArea dataOnly="0" labelOnly="1" outline="0" axis="axisValues" fieldPosition="0"/>
    </format>
    <format dxfId="7251">
      <pivotArea grandRow="1" outline="0" collapsedLevelsAreSubtotals="1" fieldPosition="0"/>
    </format>
    <format dxfId="7250">
      <pivotArea dataOnly="0" labelOnly="1" grandRow="1" outline="0" fieldPosition="0"/>
    </format>
    <format dxfId="7249">
      <pivotArea grandRow="1" outline="0" collapsedLevelsAreSubtotals="1" fieldPosition="0"/>
    </format>
  </formats>
  <chartFormats count="30">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0" count="1" selected="0">
            <x v="0"/>
          </reference>
        </references>
      </pivotArea>
    </chartFormat>
    <chartFormat chart="11" format="21">
      <pivotArea type="data" outline="0" fieldPosition="0">
        <references count="2">
          <reference field="4294967294" count="1" selected="0">
            <x v="0"/>
          </reference>
          <reference field="0"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1"/>
          </reference>
        </references>
      </pivotArea>
    </chartFormat>
    <chartFormat chart="12" format="2">
      <pivotArea type="data" outline="0" fieldPosition="0">
        <references count="2">
          <reference field="4294967294" count="1" selected="0">
            <x v="0"/>
          </reference>
          <reference field="0" count="1" selected="0">
            <x v="0"/>
          </reference>
        </references>
      </pivotArea>
    </chartFormat>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0" count="1" selected="0">
            <x v="0"/>
          </reference>
        </references>
      </pivotArea>
    </chartFormat>
    <chartFormat chart="13" format="24">
      <pivotArea type="data" outline="0" fieldPosition="0">
        <references count="2">
          <reference field="4294967294" count="1" selected="0">
            <x v="0"/>
          </reference>
          <reference field="0" count="1" selected="0">
            <x v="1"/>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0" count="1" selected="0">
            <x v="0"/>
          </reference>
        </references>
      </pivotArea>
    </chartFormat>
    <chartFormat chart="14" format="5">
      <pivotArea type="data" outline="0" fieldPosition="0">
        <references count="2">
          <reference field="4294967294" count="1" selected="0">
            <x v="0"/>
          </reference>
          <reference field="0" count="1" selected="0">
            <x v="1"/>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0" count="1" selected="0">
            <x v="0"/>
          </reference>
        </references>
      </pivotArea>
    </chartFormat>
    <chartFormat chart="15" format="27">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1"/>
          </reference>
        </references>
      </pivotArea>
    </chartFormat>
    <chartFormat chart="17" format="25" series="1">
      <pivotArea type="data" outline="0" fieldPosition="0">
        <references count="1">
          <reference field="4294967294" count="1" selected="0">
            <x v="0"/>
          </reference>
        </references>
      </pivotArea>
    </chartFormat>
    <chartFormat chart="17" format="26">
      <pivotArea type="data" outline="0" fieldPosition="0">
        <references count="2">
          <reference field="4294967294" count="1" selected="0">
            <x v="0"/>
          </reference>
          <reference field="0" count="1" selected="0">
            <x v="0"/>
          </reference>
        </references>
      </pivotArea>
    </chartFormat>
    <chartFormat chart="17" format="27">
      <pivotArea type="data" outline="0" fieldPosition="0">
        <references count="2">
          <reference field="4294967294" count="1" selected="0">
            <x v="0"/>
          </reference>
          <reference field="0"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0" count="1" selected="0">
            <x v="0"/>
          </reference>
        </references>
      </pivotArea>
    </chartFormat>
    <chartFormat chart="1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20C10A-228D-4DE1-905B-61FE02BC607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Z8:BA18"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Paid Fees" fld="6" baseField="0" baseItem="0"/>
  </dataFields>
  <formats count="26">
    <format dxfId="6980">
      <pivotArea type="all" dataOnly="0" outline="0" fieldPosition="0"/>
    </format>
    <format dxfId="6981">
      <pivotArea outline="0" collapsedLevelsAreSubtotals="1" fieldPosition="0"/>
    </format>
    <format dxfId="6982">
      <pivotArea field="0" type="button" dataOnly="0" labelOnly="1" outline="0" axis="axisPage" fieldPosition="0"/>
    </format>
    <format dxfId="6983">
      <pivotArea field="0" type="button" dataOnly="0" labelOnly="1" outline="0" axis="axisPage" fieldPosition="0"/>
    </format>
    <format dxfId="6984">
      <pivotArea dataOnly="0" labelOnly="1" outline="0" axis="axisValues" fieldPosition="0"/>
    </format>
    <format dxfId="6985">
      <pivotArea dataOnly="0" labelOnly="1" grandRow="1" outline="0" fieldPosition="0"/>
    </format>
    <format dxfId="6986">
      <pivotArea dataOnly="0" labelOnly="1" grandRow="1" outline="0" fieldPosition="0"/>
    </format>
    <format dxfId="6987">
      <pivotArea field="0" type="button" dataOnly="0" labelOnly="1" outline="0" axis="axisPage" fieldPosition="0"/>
    </format>
    <format dxfId="6988">
      <pivotArea dataOnly="0" labelOnly="1" outline="0" axis="axisValues" fieldPosition="0"/>
    </format>
    <format dxfId="6989">
      <pivotArea dataOnly="0" labelOnly="1" grandRow="1" outline="0" fieldPosition="0"/>
    </format>
    <format dxfId="6990">
      <pivotArea type="all" dataOnly="0" outline="0" fieldPosition="0"/>
    </format>
    <format dxfId="6991">
      <pivotArea outline="0" collapsedLevelsAreSubtotals="1" fieldPosition="0"/>
    </format>
    <format dxfId="6992">
      <pivotArea field="0" type="button" dataOnly="0" labelOnly="1" outline="0" axis="axisPage" fieldPosition="0"/>
    </format>
    <format dxfId="6993">
      <pivotArea dataOnly="0" labelOnly="1" outline="0" axis="axisValues" fieldPosition="0"/>
    </format>
    <format dxfId="6994">
      <pivotArea dataOnly="0" labelOnly="1" grandRow="1" outline="0" fieldPosition="0"/>
    </format>
    <format dxfId="6995">
      <pivotArea field="11" type="button" dataOnly="0" labelOnly="1" outline="0"/>
    </format>
    <format dxfId="6996">
      <pivotArea field="9" type="button" dataOnly="0" labelOnly="1" outline="0"/>
    </format>
    <format dxfId="6997">
      <pivotArea dataOnly="0" labelOnly="1" outline="0" fieldPosition="0">
        <references count="1">
          <reference field="0" count="1">
            <x v="1"/>
          </reference>
        </references>
      </pivotArea>
    </format>
    <format dxfId="6998">
      <pivotArea collapsedLevelsAreSubtotals="1" fieldPosition="0">
        <references count="1">
          <reference field="10" count="9">
            <x v="0"/>
            <x v="1"/>
            <x v="2"/>
            <x v="3"/>
            <x v="4"/>
            <x v="5"/>
            <x v="6"/>
            <x v="7"/>
            <x v="8"/>
          </reference>
        </references>
      </pivotArea>
    </format>
    <format dxfId="6999">
      <pivotArea dataOnly="0" labelOnly="1" fieldPosition="0">
        <references count="1">
          <reference field="10" count="9">
            <x v="0"/>
            <x v="1"/>
            <x v="2"/>
            <x v="3"/>
            <x v="4"/>
            <x v="5"/>
            <x v="6"/>
            <x v="7"/>
            <x v="8"/>
          </reference>
        </references>
      </pivotArea>
    </format>
    <format dxfId="7000">
      <pivotArea field="10" type="button" dataOnly="0" labelOnly="1" outline="0" axis="axisRow" fieldPosition="0"/>
    </format>
    <format dxfId="7001">
      <pivotArea grandRow="1" outline="0" collapsedLevelsAreSubtotals="1" fieldPosition="0"/>
    </format>
    <format dxfId="7002">
      <pivotArea grandRow="1" outline="0" collapsedLevelsAreSubtotals="1" fieldPosition="0"/>
    </format>
    <format dxfId="7003">
      <pivotArea grandRow="1" outline="0" collapsedLevelsAreSubtotals="1" fieldPosition="0"/>
    </format>
    <format dxfId="7004">
      <pivotArea grandRow="1" outline="0" collapsedLevelsAreSubtotals="1" fieldPosition="0"/>
    </format>
    <format dxfId="7005">
      <pivotArea grandRow="1" outline="0" collapsedLevelsAreSubtotals="1" fieldPosition="0"/>
    </format>
  </formats>
  <chartFormats count="5">
    <chartFormat chart="27" format="1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074E38-0305-4446-9FD0-B8ADEB200B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U8:AV12"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4">
    <i>
      <x/>
    </i>
    <i>
      <x v="1"/>
    </i>
    <i>
      <x v="3"/>
    </i>
    <i t="grand">
      <x/>
    </i>
  </rowItems>
  <colItems count="1">
    <i/>
  </colItems>
  <pageFields count="1">
    <pageField fld="0" item="1" hier="-1"/>
  </pageFields>
  <dataFields count="1">
    <dataField name="Sum of Paid Fees" fld="6" baseField="0" baseItem="0"/>
  </dataFields>
  <formats count="24">
    <format dxfId="7006">
      <pivotArea type="all" dataOnly="0" outline="0" fieldPosition="0"/>
    </format>
    <format dxfId="7007">
      <pivotArea outline="0" collapsedLevelsAreSubtotals="1" fieldPosition="0"/>
    </format>
    <format dxfId="7008">
      <pivotArea field="0" type="button" dataOnly="0" labelOnly="1" outline="0" axis="axisPage" fieldPosition="0"/>
    </format>
    <format dxfId="7009">
      <pivotArea field="0" type="button" dataOnly="0" labelOnly="1" outline="0" axis="axisPage" fieldPosition="0"/>
    </format>
    <format dxfId="7010">
      <pivotArea dataOnly="0" labelOnly="1" outline="0" axis="axisValues" fieldPosition="0"/>
    </format>
    <format dxfId="7011">
      <pivotArea grandRow="1" outline="0" collapsedLevelsAreSubtotals="1" fieldPosition="0"/>
    </format>
    <format dxfId="7012">
      <pivotArea dataOnly="0" labelOnly="1" grandRow="1" outline="0" fieldPosition="0"/>
    </format>
    <format dxfId="7013">
      <pivotArea grandRow="1" outline="0" collapsedLevelsAreSubtotals="1" fieldPosition="0"/>
    </format>
    <format dxfId="7014">
      <pivotArea dataOnly="0" labelOnly="1" grandRow="1" outline="0" fieldPosition="0"/>
    </format>
    <format dxfId="7015">
      <pivotArea field="0" type="button" dataOnly="0" labelOnly="1" outline="0" axis="axisPage" fieldPosition="0"/>
    </format>
    <format dxfId="7016">
      <pivotArea dataOnly="0" labelOnly="1" outline="0" axis="axisValues" fieldPosition="0"/>
    </format>
    <format dxfId="7017">
      <pivotArea dataOnly="0" labelOnly="1" grandRow="1" outline="0" fieldPosition="0"/>
    </format>
    <format dxfId="7018">
      <pivotArea type="all" dataOnly="0" outline="0" fieldPosition="0"/>
    </format>
    <format dxfId="7019">
      <pivotArea outline="0" collapsedLevelsAreSubtotals="1" fieldPosition="0"/>
    </format>
    <format dxfId="7020">
      <pivotArea field="0" type="button" dataOnly="0" labelOnly="1" outline="0" axis="axisPage" fieldPosition="0"/>
    </format>
    <format dxfId="7021">
      <pivotArea dataOnly="0" labelOnly="1" outline="0" axis="axisValues" fieldPosition="0"/>
    </format>
    <format dxfId="7022">
      <pivotArea grandRow="1" outline="0" collapsedLevelsAreSubtotals="1" fieldPosition="0"/>
    </format>
    <format dxfId="7023">
      <pivotArea dataOnly="0" labelOnly="1" grandRow="1" outline="0" fieldPosition="0"/>
    </format>
    <format dxfId="7024">
      <pivotArea field="11" type="button" dataOnly="0" labelOnly="1" outline="0"/>
    </format>
    <format dxfId="7025">
      <pivotArea collapsedLevelsAreSubtotals="1" fieldPosition="0">
        <references count="1">
          <reference field="9" count="0"/>
        </references>
      </pivotArea>
    </format>
    <format dxfId="7026">
      <pivotArea dataOnly="0" labelOnly="1" fieldPosition="0">
        <references count="1">
          <reference field="9" count="0"/>
        </references>
      </pivotArea>
    </format>
    <format dxfId="7027">
      <pivotArea collapsedLevelsAreSubtotals="1" fieldPosition="0">
        <references count="1">
          <reference field="9" count="0"/>
        </references>
      </pivotArea>
    </format>
    <format dxfId="7028">
      <pivotArea field="9" type="button" dataOnly="0" labelOnly="1" outline="0" axis="axisRow" fieldPosition="0"/>
    </format>
    <format dxfId="7029">
      <pivotArea dataOnly="0" labelOnly="1" outline="0" fieldPosition="0">
        <references count="1">
          <reference field="0" count="1">
            <x v="1"/>
          </reference>
        </references>
      </pivotArea>
    </format>
  </formats>
  <chartFormats count="5">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9" count="1" selected="0">
            <x v="0"/>
          </reference>
        </references>
      </pivotArea>
    </chartFormat>
    <chartFormat chart="27" format="12">
      <pivotArea type="data" outline="0" fieldPosition="0">
        <references count="2">
          <reference field="4294967294" count="1" selected="0">
            <x v="0"/>
          </reference>
          <reference field="9" count="1" selected="0">
            <x v="1"/>
          </reference>
        </references>
      </pivotArea>
    </chartFormat>
    <chartFormat chart="27" format="13">
      <pivotArea type="data" outline="0" fieldPosition="0">
        <references count="2">
          <reference field="4294967294" count="1" selected="0">
            <x v="0"/>
          </reference>
          <reference field="9" count="1" selected="0">
            <x v="2"/>
          </reference>
        </references>
      </pivotArea>
    </chartFormat>
    <chartFormat chart="27"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48CB08-D650-48E3-9D5E-451CFC188F7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M20:AM21" firstHeaderRow="1" firstDataRow="1" firstDataCol="0"/>
  <pivotFields count="14">
    <pivotField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dataField="1" numFmtId="3" showAll="0">
      <items count="7">
        <item x="5"/>
        <item x="0"/>
        <item x="2"/>
        <item x="1"/>
        <item x="3"/>
        <item x="4"/>
        <item t="default"/>
      </items>
    </pivotField>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0" baseItem="3308" numFmtId="2"/>
  </dataFields>
  <formats count="18">
    <format dxfId="7051">
      <pivotArea type="all" dataOnly="0" outline="0" fieldPosition="0"/>
    </format>
    <format dxfId="7052">
      <pivotArea outline="0" collapsedLevelsAreSubtotals="1" fieldPosition="0"/>
    </format>
    <format dxfId="7053">
      <pivotArea field="0" type="button" dataOnly="0" labelOnly="1" outline="0"/>
    </format>
    <format dxfId="7054">
      <pivotArea field="0" type="button" dataOnly="0" labelOnly="1" outline="0"/>
    </format>
    <format dxfId="7055">
      <pivotArea grandRow="1" outline="0" collapsedLevelsAreSubtotals="1" fieldPosition="0"/>
    </format>
    <format dxfId="7056">
      <pivotArea dataOnly="0" labelOnly="1" grandRow="1" outline="0" fieldPosition="0"/>
    </format>
    <format dxfId="7057">
      <pivotArea grandRow="1" outline="0" collapsedLevelsAreSubtotals="1" fieldPosition="0"/>
    </format>
    <format dxfId="7058">
      <pivotArea dataOnly="0" labelOnly="1" grandRow="1" outline="0" fieldPosition="0"/>
    </format>
    <format dxfId="7059">
      <pivotArea field="0" type="button" dataOnly="0" labelOnly="1" outline="0"/>
    </format>
    <format dxfId="7060">
      <pivotArea field="0" type="button" dataOnly="0" labelOnly="1" outline="0"/>
    </format>
    <format dxfId="7061">
      <pivotArea dataOnly="0" labelOnly="1" grandRow="1" outline="0" fieldPosition="0"/>
    </format>
    <format dxfId="7062">
      <pivotArea field="2" type="button" dataOnly="0" labelOnly="1" outline="0"/>
    </format>
    <format dxfId="7063">
      <pivotArea dataOnly="0" labelOnly="1" outline="0" axis="axisValues" fieldPosition="0"/>
    </format>
    <format dxfId="7064">
      <pivotArea grandRow="1" outline="0" collapsedLevelsAreSubtotals="1" fieldPosition="0"/>
    </format>
    <format dxfId="7065">
      <pivotArea dataOnly="0" labelOnly="1" grandRow="1" outline="0" fieldPosition="0"/>
    </format>
    <format dxfId="7066">
      <pivotArea outline="0" collapsedLevelsAreSubtotals="1" fieldPosition="0"/>
    </format>
    <format dxfId="7067">
      <pivotArea outline="0" collapsedLevelsAreSubtotals="1" fieldPosition="0"/>
    </format>
    <format dxfId="70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5B07A8-F269-42D9-8113-8394209154F1}" name="calls1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location ref="DC8:DE20" firstHeaderRow="0" firstDataRow="1" firstDataCol="1"/>
  <pivotFields count="14">
    <pivotField showAll="0">
      <items count="3">
        <item x="1"/>
        <item x="0"/>
        <item t="default"/>
      </items>
    </pivotField>
    <pivotField numFmtId="1" showAll="0"/>
    <pivotField axis="axisRow" dataField="1" showAll="0">
      <items count="13">
        <item x="5"/>
        <item x="6"/>
        <item x="7"/>
        <item x="0"/>
        <item x="8"/>
        <item x="9"/>
        <item h="1"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items count="8">
        <item x="1"/>
        <item x="2"/>
        <item x="0"/>
        <item x="3"/>
        <item x="5"/>
        <item x="4"/>
        <item x="6"/>
        <item t="default"/>
      </items>
    </pivotField>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27">
    <format dxfId="6780">
      <pivotArea type="all" dataOnly="0" outline="0" fieldPosition="0"/>
    </format>
    <format dxfId="6781">
      <pivotArea outline="0" collapsedLevelsAreSubtotals="1" fieldPosition="0"/>
    </format>
    <format dxfId="6782">
      <pivotArea field="0" type="button" dataOnly="0" labelOnly="1" outline="0"/>
    </format>
    <format dxfId="6783">
      <pivotArea field="0" type="button" dataOnly="0" labelOnly="1" outline="0"/>
    </format>
    <format dxfId="6784">
      <pivotArea dataOnly="0" labelOnly="1" outline="0" axis="axisValues" fieldPosition="0"/>
    </format>
    <format dxfId="6785">
      <pivotArea dataOnly="0" labelOnly="1" grandRow="1" outline="0" fieldPosition="0"/>
    </format>
    <format dxfId="6786">
      <pivotArea dataOnly="0" labelOnly="1" grandRow="1" outline="0" fieldPosition="0"/>
    </format>
    <format dxfId="6787">
      <pivotArea field="0" type="button" dataOnly="0" labelOnly="1" outline="0"/>
    </format>
    <format dxfId="6788">
      <pivotArea dataOnly="0" labelOnly="1" outline="0" axis="axisValues" fieldPosition="0"/>
    </format>
    <format dxfId="6789">
      <pivotArea dataOnly="0" labelOnly="1" grandRow="1" outline="0" fieldPosition="0"/>
    </format>
    <format dxfId="6790">
      <pivotArea type="all" dataOnly="0" outline="0" fieldPosition="0"/>
    </format>
    <format dxfId="6791">
      <pivotArea field="0" type="button" dataOnly="0" labelOnly="1" outline="0"/>
    </format>
    <format dxfId="6792">
      <pivotArea dataOnly="0" labelOnly="1" outline="0" axis="axisValues" fieldPosition="0"/>
    </format>
    <format dxfId="6793">
      <pivotArea dataOnly="0" labelOnly="1" grandRow="1" outline="0" fieldPosition="0"/>
    </format>
    <format dxfId="6794">
      <pivotArea field="11" type="button" dataOnly="0" labelOnly="1" outline="0"/>
    </format>
    <format dxfId="6795">
      <pivotArea field="9" type="button" dataOnly="0" labelOnly="1" outline="0"/>
    </format>
    <format dxfId="6796">
      <pivotArea field="10" type="button" dataOnly="0" labelOnly="1" outline="0"/>
    </format>
    <format dxfId="6797">
      <pivotArea grandRow="1" outline="0" collapsedLevelsAreSubtotals="1" fieldPosition="0"/>
    </format>
    <format dxfId="6798">
      <pivotArea grandRow="1" outline="0" collapsedLevelsAreSubtotals="1" fieldPosition="0"/>
    </format>
    <format dxfId="6799">
      <pivotArea grandRow="1" outline="0" collapsedLevelsAreSubtotals="1" fieldPosition="0"/>
    </format>
    <format dxfId="6800">
      <pivotArea field="2" type="button" dataOnly="0" labelOnly="1" outline="0" axis="axisRow" fieldPosition="0"/>
    </format>
    <format dxfId="6801">
      <pivotArea field="12" type="button" dataOnly="0" labelOnly="1" outline="0"/>
    </format>
    <format dxfId="6802">
      <pivotArea field="13" type="button" dataOnly="0" labelOnly="1" outline="0"/>
    </format>
    <format dxfId="6803">
      <pivotArea field="3" type="button" dataOnly="0" labelOnly="1" outline="0"/>
    </format>
    <format dxfId="6804">
      <pivotArea outline="0" collapsedLevelsAreSubtotals="1" fieldPosition="0"/>
    </format>
    <format dxfId="6805">
      <pivotArea grandRow="1" outline="0" collapsedLevelsAreSubtotals="1" fieldPosition="0"/>
    </format>
    <format dxfId="6806">
      <pivotArea dataOnly="0" labelOnly="1" fieldPosition="0">
        <references count="1">
          <reference field="2" count="0"/>
        </references>
      </pivotArea>
    </format>
  </formats>
  <chartFormats count="14">
    <chartFormat chart="51" format="9" series="1">
      <pivotArea type="data" outline="0" fieldPosition="0">
        <references count="1">
          <reference field="4294967294" count="1" selected="0">
            <x v="1"/>
          </reference>
        </references>
      </pivotArea>
    </chartFormat>
    <chartFormat chart="51" format="10" series="1">
      <pivotArea type="data" outline="0" fieldPosition="0">
        <references count="1">
          <reference field="4294967294" count="1" selected="0">
            <x v="0"/>
          </reference>
        </references>
      </pivotArea>
    </chartFormat>
    <chartFormat chart="50" format="7" series="1">
      <pivotArea type="data" outline="0" fieldPosition="0">
        <references count="1">
          <reference field="4294967294" count="1" selected="0">
            <x v="1"/>
          </reference>
        </references>
      </pivotArea>
    </chartFormat>
    <chartFormat chart="50" format="8"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0" format="1" series="1">
      <pivotArea type="data" outline="0" fieldPosition="0">
        <references count="1">
          <reference field="4294967294" count="1" selected="0">
            <x v="1"/>
          </reference>
        </references>
      </pivotArea>
    </chartFormat>
    <chartFormat chart="73" format="2" series="1">
      <pivotArea type="data" outline="0" fieldPosition="0">
        <references count="1">
          <reference field="4294967294" count="1" selected="0">
            <x v="0"/>
          </reference>
        </references>
      </pivotArea>
    </chartFormat>
    <chartFormat chart="73" format="3" series="1">
      <pivotArea type="data" outline="0" fieldPosition="0">
        <references count="1">
          <reference field="4294967294" count="1" selected="0">
            <x v="1"/>
          </reference>
        </references>
      </pivotArea>
    </chartFormat>
    <chartFormat chart="74" format="4" series="1">
      <pivotArea type="data" outline="0" fieldPosition="0">
        <references count="1">
          <reference field="4294967294" count="1" selected="0">
            <x v="0"/>
          </reference>
        </references>
      </pivotArea>
    </chartFormat>
    <chartFormat chart="74" format="5" series="1">
      <pivotArea type="data" outline="0" fieldPosition="0">
        <references count="1">
          <reference field="4294967294" count="1" selected="0">
            <x v="1"/>
          </reference>
        </references>
      </pivotArea>
    </chartFormat>
    <chartFormat chart="75" format="6" series="1">
      <pivotArea type="data" outline="0" fieldPosition="0">
        <references count="1">
          <reference field="4294967294" count="1" selected="0">
            <x v="0"/>
          </reference>
        </references>
      </pivotArea>
    </chartFormat>
    <chartFormat chart="75" format="7" series="1">
      <pivotArea type="data" outline="0" fieldPosition="0">
        <references count="1">
          <reference field="4294967294" count="1" selected="0">
            <x v="1"/>
          </reference>
        </references>
      </pivotArea>
    </chartFormat>
    <chartFormat chart="81" format="4" series="1">
      <pivotArea type="data" outline="0" fieldPosition="0">
        <references count="1">
          <reference field="4294967294" count="1" selected="0">
            <x v="0"/>
          </reference>
        </references>
      </pivotArea>
    </chartFormat>
    <chartFormat chart="8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C27D797-B9C5-47BB-AD80-3129D79E93C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CC8:CE13" firstHeaderRow="0"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dataField="1" numFmtId="165" showAll="0"/>
    <pivotField showAll="0">
      <items count="8">
        <item x="1"/>
        <item x="2"/>
        <item x="0"/>
        <item x="3"/>
        <item x="5"/>
        <item x="4"/>
        <item x="6"/>
        <item t="default"/>
      </items>
    </pivotField>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item="1" hier="-1"/>
  </pageFields>
  <dataFields count="2">
    <dataField name="Sum of Paid Fees" fld="6" baseField="0" baseItem="0"/>
    <dataField name="Sum of Paid Fees2" fld="6" baseField="0" baseItem="0"/>
  </dataFields>
  <formats count="32">
    <format dxfId="6869">
      <pivotArea type="all" dataOnly="0" outline="0" fieldPosition="0"/>
    </format>
    <format dxfId="6870">
      <pivotArea outline="0" collapsedLevelsAreSubtotals="1" fieldPosition="0"/>
    </format>
    <format dxfId="6871">
      <pivotArea field="0" type="button" dataOnly="0" labelOnly="1" outline="0" axis="axisPage" fieldPosition="0"/>
    </format>
    <format dxfId="6872">
      <pivotArea field="0" type="button" dataOnly="0" labelOnly="1" outline="0" axis="axisPage" fieldPosition="0"/>
    </format>
    <format dxfId="6873">
      <pivotArea dataOnly="0" labelOnly="1" outline="0" axis="axisValues" fieldPosition="0"/>
    </format>
    <format dxfId="6874">
      <pivotArea dataOnly="0" labelOnly="1" grandRow="1" outline="0" fieldPosition="0"/>
    </format>
    <format dxfId="6875">
      <pivotArea dataOnly="0" labelOnly="1" grandRow="1" outline="0" fieldPosition="0"/>
    </format>
    <format dxfId="6876">
      <pivotArea field="0" type="button" dataOnly="0" labelOnly="1" outline="0" axis="axisPage" fieldPosition="0"/>
    </format>
    <format dxfId="6877">
      <pivotArea dataOnly="0" labelOnly="1" outline="0" axis="axisValues" fieldPosition="0"/>
    </format>
    <format dxfId="6878">
      <pivotArea dataOnly="0" labelOnly="1" grandRow="1" outline="0" fieldPosition="0"/>
    </format>
    <format dxfId="6879">
      <pivotArea type="all" dataOnly="0" outline="0" fieldPosition="0"/>
    </format>
    <format dxfId="6880">
      <pivotArea outline="0" collapsedLevelsAreSubtotals="1" fieldPosition="0"/>
    </format>
    <format dxfId="6881">
      <pivotArea field="0" type="button" dataOnly="0" labelOnly="1" outline="0" axis="axisPage" fieldPosition="0"/>
    </format>
    <format dxfId="6882">
      <pivotArea dataOnly="0" labelOnly="1" outline="0" axis="axisValues" fieldPosition="0"/>
    </format>
    <format dxfId="6883">
      <pivotArea dataOnly="0" labelOnly="1" grandRow="1" outline="0" fieldPosition="0"/>
    </format>
    <format dxfId="6884">
      <pivotArea field="11" type="button" dataOnly="0" labelOnly="1" outline="0"/>
    </format>
    <format dxfId="6885">
      <pivotArea field="9" type="button" dataOnly="0" labelOnly="1" outline="0"/>
    </format>
    <format dxfId="6886">
      <pivotArea dataOnly="0" labelOnly="1" outline="0" fieldPosition="0">
        <references count="1">
          <reference field="0" count="1">
            <x v="1"/>
          </reference>
        </references>
      </pivotArea>
    </format>
    <format dxfId="6887">
      <pivotArea field="10" type="button" dataOnly="0" labelOnly="1" outline="0"/>
    </format>
    <format dxfId="6888">
      <pivotArea grandRow="1" outline="0" collapsedLevelsAreSubtotals="1" fieldPosition="0"/>
    </format>
    <format dxfId="6889">
      <pivotArea grandRow="1" outline="0" collapsedLevelsAreSubtotals="1" fieldPosition="0"/>
    </format>
    <format dxfId="6890">
      <pivotArea grandRow="1" outline="0" collapsedLevelsAreSubtotals="1" fieldPosition="0"/>
    </format>
    <format dxfId="6891">
      <pivotArea grandRow="1" outline="0" collapsedLevelsAreSubtotals="1" fieldPosition="0"/>
    </format>
    <format dxfId="6892">
      <pivotArea grandRow="1" outline="0" collapsedLevelsAreSubtotals="1" fieldPosition="0"/>
    </format>
    <format dxfId="6893">
      <pivotArea field="2" type="button" dataOnly="0" labelOnly="1" outline="0"/>
    </format>
    <format dxfId="6894">
      <pivotArea collapsedLevelsAreSubtotals="1" fieldPosition="0">
        <references count="1">
          <reference field="12" count="0"/>
        </references>
      </pivotArea>
    </format>
    <format dxfId="6895">
      <pivotArea dataOnly="0" labelOnly="1" fieldPosition="0">
        <references count="1">
          <reference field="12" count="0"/>
        </references>
      </pivotArea>
    </format>
    <format dxfId="6896">
      <pivotArea field="12" type="button" dataOnly="0" labelOnly="1" outline="0" axis="axisRow" fieldPosition="0"/>
    </format>
    <format dxfId="6897">
      <pivotArea dataOnly="0" labelOnly="1" outline="0" fieldPosition="0">
        <references count="1">
          <reference field="4294967294" count="2">
            <x v="0"/>
            <x v="1"/>
          </reference>
        </references>
      </pivotArea>
    </format>
    <format dxfId="6898">
      <pivotArea collapsedLevelsAreSubtotals="1" fieldPosition="0">
        <references count="1">
          <reference field="12" count="0"/>
        </references>
      </pivotArea>
    </format>
    <format dxfId="6899">
      <pivotArea collapsedLevelsAreSubtotals="1" fieldPosition="0">
        <references count="1">
          <reference field="12" count="0"/>
        </references>
      </pivotArea>
    </format>
    <format dxfId="6900">
      <pivotArea collapsedLevelsAreSubtotals="1" fieldPosition="0">
        <references count="1">
          <reference field="12" count="0"/>
        </references>
      </pivotArea>
    </format>
  </formats>
  <chartFormats count="28">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6" format="2">
      <pivotArea type="data" outline="0" fieldPosition="0">
        <references count="2">
          <reference field="4294967294" count="1" selected="0">
            <x v="0"/>
          </reference>
          <reference field="12" count="1" selected="0">
            <x v="0"/>
          </reference>
        </references>
      </pivotArea>
    </chartFormat>
    <chartFormat chart="36" format="3">
      <pivotArea type="data" outline="0" fieldPosition="0">
        <references count="2">
          <reference field="4294967294" count="1" selected="0">
            <x v="0"/>
          </reference>
          <reference field="12" count="1" selected="0">
            <x v="1"/>
          </reference>
        </references>
      </pivotArea>
    </chartFormat>
    <chartFormat chart="36" format="4">
      <pivotArea type="data" outline="0" fieldPosition="0">
        <references count="2">
          <reference field="4294967294" count="1" selected="0">
            <x v="0"/>
          </reference>
          <reference field="12" count="1" selected="0">
            <x v="2"/>
          </reference>
        </references>
      </pivotArea>
    </chartFormat>
    <chartFormat chart="36" format="5">
      <pivotArea type="data" outline="0" fieldPosition="0">
        <references count="2">
          <reference field="4294967294" count="1" selected="0">
            <x v="0"/>
          </reference>
          <reference field="12" count="1" selected="0">
            <x v="3"/>
          </reference>
        </references>
      </pivotArea>
    </chartFormat>
    <chartFormat chart="37" format="6" series="1">
      <pivotArea type="data" outline="0" fieldPosition="0">
        <references count="1">
          <reference field="4294967294" count="1" selected="0">
            <x v="0"/>
          </reference>
        </references>
      </pivotArea>
    </chartFormat>
    <chartFormat chart="37" format="7">
      <pivotArea type="data" outline="0" fieldPosition="0">
        <references count="2">
          <reference field="4294967294" count="1" selected="0">
            <x v="0"/>
          </reference>
          <reference field="12" count="1" selected="0">
            <x v="0"/>
          </reference>
        </references>
      </pivotArea>
    </chartFormat>
    <chartFormat chart="37" format="8">
      <pivotArea type="data" outline="0" fieldPosition="0">
        <references count="2">
          <reference field="4294967294" count="1" selected="0">
            <x v="0"/>
          </reference>
          <reference field="12" count="1" selected="0">
            <x v="1"/>
          </reference>
        </references>
      </pivotArea>
    </chartFormat>
    <chartFormat chart="37" format="9">
      <pivotArea type="data" outline="0" fieldPosition="0">
        <references count="2">
          <reference field="4294967294" count="1" selected="0">
            <x v="0"/>
          </reference>
          <reference field="12" count="1" selected="0">
            <x v="2"/>
          </reference>
        </references>
      </pivotArea>
    </chartFormat>
    <chartFormat chart="37" format="10">
      <pivotArea type="data" outline="0" fieldPosition="0">
        <references count="2">
          <reference field="4294967294" count="1" selected="0">
            <x v="0"/>
          </reference>
          <reference field="12" count="1" selected="0">
            <x v="3"/>
          </reference>
        </references>
      </pivotArea>
    </chartFormat>
    <chartFormat chart="37" format="11" series="1">
      <pivotArea type="data" outline="0" fieldPosition="0">
        <references count="1">
          <reference field="4294967294" count="1" selected="0">
            <x v="1"/>
          </reference>
        </references>
      </pivotArea>
    </chartFormat>
    <chartFormat chart="38" format="12" series="1">
      <pivotArea type="data" outline="0" fieldPosition="0">
        <references count="1">
          <reference field="4294967294" count="1" selected="0">
            <x v="0"/>
          </reference>
        </references>
      </pivotArea>
    </chartFormat>
    <chartFormat chart="38" format="13">
      <pivotArea type="data" outline="0" fieldPosition="0">
        <references count="2">
          <reference field="4294967294" count="1" selected="0">
            <x v="0"/>
          </reference>
          <reference field="12" count="1" selected="0">
            <x v="0"/>
          </reference>
        </references>
      </pivotArea>
    </chartFormat>
    <chartFormat chart="38" format="14">
      <pivotArea type="data" outline="0" fieldPosition="0">
        <references count="2">
          <reference field="4294967294" count="1" selected="0">
            <x v="0"/>
          </reference>
          <reference field="12" count="1" selected="0">
            <x v="1"/>
          </reference>
        </references>
      </pivotArea>
    </chartFormat>
    <chartFormat chart="38" format="15">
      <pivotArea type="data" outline="0" fieldPosition="0">
        <references count="2">
          <reference field="4294967294" count="1" selected="0">
            <x v="0"/>
          </reference>
          <reference field="12" count="1" selected="0">
            <x v="2"/>
          </reference>
        </references>
      </pivotArea>
    </chartFormat>
    <chartFormat chart="38" format="16">
      <pivotArea type="data" outline="0" fieldPosition="0">
        <references count="2">
          <reference field="4294967294" count="1" selected="0">
            <x v="0"/>
          </reference>
          <reference field="12" count="1" selected="0">
            <x v="3"/>
          </reference>
        </references>
      </pivotArea>
    </chartFormat>
    <chartFormat chart="38" format="17" series="1">
      <pivotArea type="data" outline="0" fieldPosition="0">
        <references count="1">
          <reference field="4294967294" count="1" selected="0">
            <x v="1"/>
          </reference>
        </references>
      </pivotArea>
    </chartFormat>
    <chartFormat chart="39" format="12" series="1">
      <pivotArea type="data" outline="0" fieldPosition="0">
        <references count="1">
          <reference field="4294967294" count="1" selected="0">
            <x v="0"/>
          </reference>
        </references>
      </pivotArea>
    </chartFormat>
    <chartFormat chart="39" format="13">
      <pivotArea type="data" outline="0" fieldPosition="0">
        <references count="2">
          <reference field="4294967294" count="1" selected="0">
            <x v="0"/>
          </reference>
          <reference field="12" count="1" selected="0">
            <x v="0"/>
          </reference>
        </references>
      </pivotArea>
    </chartFormat>
    <chartFormat chart="39" format="14">
      <pivotArea type="data" outline="0" fieldPosition="0">
        <references count="2">
          <reference field="4294967294" count="1" selected="0">
            <x v="0"/>
          </reference>
          <reference field="12" count="1" selected="0">
            <x v="1"/>
          </reference>
        </references>
      </pivotArea>
    </chartFormat>
    <chartFormat chart="39" format="15">
      <pivotArea type="data" outline="0" fieldPosition="0">
        <references count="2">
          <reference field="4294967294" count="1" selected="0">
            <x v="0"/>
          </reference>
          <reference field="12" count="1" selected="0">
            <x v="2"/>
          </reference>
        </references>
      </pivotArea>
    </chartFormat>
    <chartFormat chart="39" format="16">
      <pivotArea type="data" outline="0" fieldPosition="0">
        <references count="2">
          <reference field="4294967294" count="1" selected="0">
            <x v="0"/>
          </reference>
          <reference field="12" count="1" selected="0">
            <x v="3"/>
          </reference>
        </references>
      </pivotArea>
    </chartFormat>
    <chartFormat chart="39" format="17" series="1">
      <pivotArea type="data" outline="0" fieldPosition="0">
        <references count="1">
          <reference field="4294967294" count="1" selected="0">
            <x v="1"/>
          </reference>
        </references>
      </pivotArea>
    </chartFormat>
    <chartFormat chart="39" format="18">
      <pivotArea type="data" outline="0" fieldPosition="0">
        <references count="2">
          <reference field="4294967294" count="1" selected="0">
            <x v="1"/>
          </reference>
          <reference field="12" count="1" selected="0">
            <x v="2"/>
          </reference>
        </references>
      </pivotArea>
    </chartFormat>
    <chartFormat chart="39" format="19">
      <pivotArea type="data" outline="0" fieldPosition="0">
        <references count="2">
          <reference field="4294967294" count="1" selected="0">
            <x v="1"/>
          </reference>
          <reference field="12" count="1" selected="0">
            <x v="1"/>
          </reference>
        </references>
      </pivotArea>
    </chartFormat>
    <chartFormat chart="39" format="20">
      <pivotArea type="data" outline="0" fieldPosition="0">
        <references count="2">
          <reference field="4294967294" count="1" selected="0">
            <x v="1"/>
          </reference>
          <reference field="12" count="1" selected="0">
            <x v="3"/>
          </reference>
        </references>
      </pivotArea>
    </chartFormat>
    <chartFormat chart="39" format="21">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2153FF0-7526-4EDD-BC1F-40AE2D7F2B86}"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CO8:CP15"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items count="8">
        <item x="1"/>
        <item x="2"/>
        <item x="0"/>
        <item x="3"/>
        <item x="5"/>
        <item x="4"/>
        <item x="6"/>
        <item t="default"/>
      </items>
    </pivotField>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pageFields count="1">
    <pageField fld="0" item="1" hier="-1"/>
  </pageFields>
  <dataFields count="1">
    <dataField name="Sum of Paid Fees" fld="6" baseField="0" baseItem="0"/>
  </dataFields>
  <formats count="32">
    <format dxfId="6807">
      <pivotArea type="all" dataOnly="0" outline="0" fieldPosition="0"/>
    </format>
    <format dxfId="6808">
      <pivotArea outline="0" collapsedLevelsAreSubtotals="1" fieldPosition="0"/>
    </format>
    <format dxfId="6809">
      <pivotArea field="0" type="button" dataOnly="0" labelOnly="1" outline="0" axis="axisPage" fieldPosition="0"/>
    </format>
    <format dxfId="6810">
      <pivotArea field="0" type="button" dataOnly="0" labelOnly="1" outline="0" axis="axisPage" fieldPosition="0"/>
    </format>
    <format dxfId="6811">
      <pivotArea dataOnly="0" labelOnly="1" outline="0" axis="axisValues" fieldPosition="0"/>
    </format>
    <format dxfId="6812">
      <pivotArea dataOnly="0" labelOnly="1" grandRow="1" outline="0" fieldPosition="0"/>
    </format>
    <format dxfId="6813">
      <pivotArea dataOnly="0" labelOnly="1" grandRow="1" outline="0" fieldPosition="0"/>
    </format>
    <format dxfId="6814">
      <pivotArea field="0" type="button" dataOnly="0" labelOnly="1" outline="0" axis="axisPage" fieldPosition="0"/>
    </format>
    <format dxfId="6815">
      <pivotArea dataOnly="0" labelOnly="1" outline="0" axis="axisValues" fieldPosition="0"/>
    </format>
    <format dxfId="6816">
      <pivotArea dataOnly="0" labelOnly="1" grandRow="1" outline="0" fieldPosition="0"/>
    </format>
    <format dxfId="6817">
      <pivotArea type="all" dataOnly="0" outline="0" fieldPosition="0"/>
    </format>
    <format dxfId="6818">
      <pivotArea outline="0" collapsedLevelsAreSubtotals="1" fieldPosition="0"/>
    </format>
    <format dxfId="6819">
      <pivotArea field="0" type="button" dataOnly="0" labelOnly="1" outline="0" axis="axisPage" fieldPosition="0"/>
    </format>
    <format dxfId="6820">
      <pivotArea dataOnly="0" labelOnly="1" outline="0" axis="axisValues" fieldPosition="0"/>
    </format>
    <format dxfId="6821">
      <pivotArea dataOnly="0" labelOnly="1" grandRow="1" outline="0" fieldPosition="0"/>
    </format>
    <format dxfId="6822">
      <pivotArea field="11" type="button" dataOnly="0" labelOnly="1" outline="0"/>
    </format>
    <format dxfId="6823">
      <pivotArea field="9" type="button" dataOnly="0" labelOnly="1" outline="0"/>
    </format>
    <format dxfId="6824">
      <pivotArea dataOnly="0" labelOnly="1" outline="0" fieldPosition="0">
        <references count="1">
          <reference field="0" count="1">
            <x v="1"/>
          </reference>
        </references>
      </pivotArea>
    </format>
    <format dxfId="6825">
      <pivotArea field="10" type="button" dataOnly="0" labelOnly="1" outline="0"/>
    </format>
    <format dxfId="6826">
      <pivotArea grandRow="1" outline="0" collapsedLevelsAreSubtotals="1" fieldPosition="0"/>
    </format>
    <format dxfId="6827">
      <pivotArea grandRow="1" outline="0" collapsedLevelsAreSubtotals="1" fieldPosition="0"/>
    </format>
    <format dxfId="6828">
      <pivotArea grandRow="1" outline="0" collapsedLevelsAreSubtotals="1" fieldPosition="0"/>
    </format>
    <format dxfId="6829">
      <pivotArea grandRow="1" outline="0" collapsedLevelsAreSubtotals="1" fieldPosition="0"/>
    </format>
    <format dxfId="6830">
      <pivotArea grandRow="1" outline="0" collapsedLevelsAreSubtotals="1" fieldPosition="0"/>
    </format>
    <format dxfId="6831">
      <pivotArea field="2" type="button" dataOnly="0" labelOnly="1" outline="0"/>
    </format>
    <format dxfId="6832">
      <pivotArea field="12" type="button" dataOnly="0" labelOnly="1" outline="0"/>
    </format>
    <format dxfId="6833">
      <pivotArea dataOnly="0" labelOnly="1" outline="0" fieldPosition="0">
        <references count="1">
          <reference field="4294967294" count="1">
            <x v="0"/>
          </reference>
        </references>
      </pivotArea>
    </format>
    <format dxfId="6834">
      <pivotArea field="13" type="button" dataOnly="0" labelOnly="1" outline="0"/>
    </format>
    <format dxfId="6835">
      <pivotArea collapsedLevelsAreSubtotals="1" fieldPosition="0">
        <references count="1">
          <reference field="3" count="0"/>
        </references>
      </pivotArea>
    </format>
    <format dxfId="6836">
      <pivotArea dataOnly="0" labelOnly="1" fieldPosition="0">
        <references count="1">
          <reference field="3" count="0"/>
        </references>
      </pivotArea>
    </format>
    <format dxfId="6837">
      <pivotArea field="3" type="button" dataOnly="0" labelOnly="1" outline="0" axis="axisRow" fieldPosition="0"/>
    </format>
    <format dxfId="6838">
      <pivotArea dataOnly="0" labelOnly="1" fieldPosition="0">
        <references count="1">
          <reference field="3" count="0"/>
        </references>
      </pivotArea>
    </format>
  </formats>
  <chartFormats count="6">
    <chartFormat chart="36" format="0"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 chart="38" format="12" series="1">
      <pivotArea type="data" outline="0" fieldPosition="0">
        <references count="1">
          <reference field="4294967294" count="1" selected="0">
            <x v="0"/>
          </reference>
        </references>
      </pivotArea>
    </chartFormat>
    <chartFormat chart="39" format="1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A0696D-86BE-497B-BB37-B606BD267C3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I8:BJ18"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Paid Fees" fld="6" baseField="0" baseItem="0"/>
  </dataFields>
  <formats count="26">
    <format dxfId="6929">
      <pivotArea type="all" dataOnly="0" outline="0" fieldPosition="0"/>
    </format>
    <format dxfId="6930">
      <pivotArea outline="0" collapsedLevelsAreSubtotals="1" fieldPosition="0"/>
    </format>
    <format dxfId="6931">
      <pivotArea field="0" type="button" dataOnly="0" labelOnly="1" outline="0" axis="axisPage" fieldPosition="0"/>
    </format>
    <format dxfId="6932">
      <pivotArea field="0" type="button" dataOnly="0" labelOnly="1" outline="0" axis="axisPage" fieldPosition="0"/>
    </format>
    <format dxfId="6933">
      <pivotArea dataOnly="0" labelOnly="1" outline="0" axis="axisValues" fieldPosition="0"/>
    </format>
    <format dxfId="6934">
      <pivotArea dataOnly="0" labelOnly="1" grandRow="1" outline="0" fieldPosition="0"/>
    </format>
    <format dxfId="6935">
      <pivotArea dataOnly="0" labelOnly="1" grandRow="1" outline="0" fieldPosition="0"/>
    </format>
    <format dxfId="6936">
      <pivotArea field="0" type="button" dataOnly="0" labelOnly="1" outline="0" axis="axisPage" fieldPosition="0"/>
    </format>
    <format dxfId="6937">
      <pivotArea dataOnly="0" labelOnly="1" outline="0" axis="axisValues" fieldPosition="0"/>
    </format>
    <format dxfId="6938">
      <pivotArea dataOnly="0" labelOnly="1" grandRow="1" outline="0" fieldPosition="0"/>
    </format>
    <format dxfId="6939">
      <pivotArea type="all" dataOnly="0" outline="0" fieldPosition="0"/>
    </format>
    <format dxfId="6940">
      <pivotArea outline="0" collapsedLevelsAreSubtotals="1" fieldPosition="0"/>
    </format>
    <format dxfId="6941">
      <pivotArea field="0" type="button" dataOnly="0" labelOnly="1" outline="0" axis="axisPage" fieldPosition="0"/>
    </format>
    <format dxfId="6942">
      <pivotArea dataOnly="0" labelOnly="1" outline="0" axis="axisValues" fieldPosition="0"/>
    </format>
    <format dxfId="6943">
      <pivotArea dataOnly="0" labelOnly="1" grandRow="1" outline="0" fieldPosition="0"/>
    </format>
    <format dxfId="6944">
      <pivotArea field="11" type="button" dataOnly="0" labelOnly="1" outline="0"/>
    </format>
    <format dxfId="6945">
      <pivotArea field="9" type="button" dataOnly="0" labelOnly="1" outline="0"/>
    </format>
    <format dxfId="6946">
      <pivotArea dataOnly="0" labelOnly="1" outline="0" fieldPosition="0">
        <references count="1">
          <reference field="0" count="1">
            <x v="1"/>
          </reference>
        </references>
      </pivotArea>
    </format>
    <format dxfId="6947">
      <pivotArea collapsedLevelsAreSubtotals="1" fieldPosition="0">
        <references count="1">
          <reference field="10" count="9">
            <x v="0"/>
            <x v="1"/>
            <x v="2"/>
            <x v="3"/>
            <x v="4"/>
            <x v="5"/>
            <x v="6"/>
            <x v="7"/>
            <x v="8"/>
          </reference>
        </references>
      </pivotArea>
    </format>
    <format dxfId="6948">
      <pivotArea dataOnly="0" labelOnly="1" fieldPosition="0">
        <references count="1">
          <reference field="10" count="9">
            <x v="0"/>
            <x v="1"/>
            <x v="2"/>
            <x v="3"/>
            <x v="4"/>
            <x v="5"/>
            <x v="6"/>
            <x v="7"/>
            <x v="8"/>
          </reference>
        </references>
      </pivotArea>
    </format>
    <format dxfId="6949">
      <pivotArea field="10" type="button" dataOnly="0" labelOnly="1" outline="0" axis="axisRow" fieldPosition="0"/>
    </format>
    <format dxfId="6950">
      <pivotArea grandRow="1" outline="0" collapsedLevelsAreSubtotals="1" fieldPosition="0"/>
    </format>
    <format dxfId="6951">
      <pivotArea grandRow="1" outline="0" collapsedLevelsAreSubtotals="1" fieldPosition="0"/>
    </format>
    <format dxfId="6952">
      <pivotArea grandRow="1" outline="0" collapsedLevelsAreSubtotals="1" fieldPosition="0"/>
    </format>
    <format dxfId="6953">
      <pivotArea grandRow="1" outline="0" collapsedLevelsAreSubtotals="1" fieldPosition="0"/>
    </format>
    <format dxfId="6954">
      <pivotArea grandRow="1" outline="0" collapsedLevelsAreSubtotals="1" fieldPosition="0"/>
    </format>
  </formats>
  <chartFormats count="5">
    <chartFormat chart="27" format="1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3B25BB-3496-46CD-BAC3-25A7C2EF4B78}" name="calls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BP8:BQ20" firstHeaderRow="1" firstDataRow="1" firstDataCol="1" rowPageCount="1" colPageCount="1"/>
  <pivotFields count="14">
    <pivotField axis="axisPage" showAll="0">
      <items count="3">
        <item x="1"/>
        <item x="0"/>
        <item t="default"/>
      </items>
    </pivotField>
    <pivotField numFmtId="1" showAll="0"/>
    <pivotField axis="axisRow" showAll="0">
      <items count="13">
        <item x="5"/>
        <item x="6"/>
        <item x="7"/>
        <item x="0"/>
        <item x="8"/>
        <item x="9"/>
        <item h="1" x="11"/>
        <item x="1"/>
        <item x="2"/>
        <item x="3"/>
        <item x="4"/>
        <item x="10"/>
        <item t="default"/>
      </items>
    </pivotField>
    <pivotField showAll="0"/>
    <pivotField showAll="0"/>
    <pivotField numFmtId="3" showAll="0"/>
    <pivotField numFmtId="165" showAll="0"/>
    <pivotField showAll="0">
      <items count="8">
        <item x="1"/>
        <item x="2"/>
        <item x="0"/>
        <item x="3"/>
        <item x="5"/>
        <item x="4"/>
        <item x="6"/>
        <item t="default"/>
      </items>
    </pivotField>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2">
    <i>
      <x/>
    </i>
    <i>
      <x v="1"/>
    </i>
    <i>
      <x v="2"/>
    </i>
    <i>
      <x v="3"/>
    </i>
    <i>
      <x v="4"/>
    </i>
    <i>
      <x v="5"/>
    </i>
    <i>
      <x v="7"/>
    </i>
    <i>
      <x v="8"/>
    </i>
    <i>
      <x v="9"/>
    </i>
    <i>
      <x v="10"/>
    </i>
    <i>
      <x v="11"/>
    </i>
    <i t="grand">
      <x/>
    </i>
  </rowItems>
  <colItems count="1">
    <i/>
  </colItems>
  <pageFields count="1">
    <pageField fld="0" item="1" hier="-1"/>
  </pageFields>
  <dataFields count="1">
    <dataField name="Average of Average call duration" fld="8" subtotal="average" baseField="2" baseItem="0" numFmtId="45"/>
  </dataFields>
  <formats count="28">
    <format dxfId="6901">
      <pivotArea type="all" dataOnly="0" outline="0" fieldPosition="0"/>
    </format>
    <format dxfId="6902">
      <pivotArea outline="0" collapsedLevelsAreSubtotals="1" fieldPosition="0"/>
    </format>
    <format dxfId="6903">
      <pivotArea field="0" type="button" dataOnly="0" labelOnly="1" outline="0" axis="axisPage" fieldPosition="0"/>
    </format>
    <format dxfId="6904">
      <pivotArea field="0" type="button" dataOnly="0" labelOnly="1" outline="0" axis="axisPage" fieldPosition="0"/>
    </format>
    <format dxfId="6905">
      <pivotArea dataOnly="0" labelOnly="1" outline="0" axis="axisValues" fieldPosition="0"/>
    </format>
    <format dxfId="6906">
      <pivotArea dataOnly="0" labelOnly="1" grandRow="1" outline="0" fieldPosition="0"/>
    </format>
    <format dxfId="6907">
      <pivotArea dataOnly="0" labelOnly="1" grandRow="1" outline="0" fieldPosition="0"/>
    </format>
    <format dxfId="6908">
      <pivotArea field="0" type="button" dataOnly="0" labelOnly="1" outline="0" axis="axisPage" fieldPosition="0"/>
    </format>
    <format dxfId="6909">
      <pivotArea dataOnly="0" labelOnly="1" outline="0" axis="axisValues" fieldPosition="0"/>
    </format>
    <format dxfId="6910">
      <pivotArea dataOnly="0" labelOnly="1" grandRow="1" outline="0" fieldPosition="0"/>
    </format>
    <format dxfId="6911">
      <pivotArea type="all" dataOnly="0" outline="0" fieldPosition="0"/>
    </format>
    <format dxfId="6912">
      <pivotArea outline="0" collapsedLevelsAreSubtotals="1" fieldPosition="0"/>
    </format>
    <format dxfId="6913">
      <pivotArea field="0" type="button" dataOnly="0" labelOnly="1" outline="0" axis="axisPage" fieldPosition="0"/>
    </format>
    <format dxfId="6914">
      <pivotArea dataOnly="0" labelOnly="1" outline="0" axis="axisValues" fieldPosition="0"/>
    </format>
    <format dxfId="6915">
      <pivotArea dataOnly="0" labelOnly="1" grandRow="1" outline="0" fieldPosition="0"/>
    </format>
    <format dxfId="6916">
      <pivotArea field="11" type="button" dataOnly="0" labelOnly="1" outline="0"/>
    </format>
    <format dxfId="6917">
      <pivotArea field="9" type="button" dataOnly="0" labelOnly="1" outline="0"/>
    </format>
    <format dxfId="6918">
      <pivotArea dataOnly="0" labelOnly="1" outline="0" fieldPosition="0">
        <references count="1">
          <reference field="0" count="1">
            <x v="1"/>
          </reference>
        </references>
      </pivotArea>
    </format>
    <format dxfId="6919">
      <pivotArea field="10" type="button" dataOnly="0" labelOnly="1" outline="0"/>
    </format>
    <format dxfId="6920">
      <pivotArea grandRow="1" outline="0" collapsedLevelsAreSubtotals="1" fieldPosition="0"/>
    </format>
    <format dxfId="6921">
      <pivotArea grandRow="1" outline="0" collapsedLevelsAreSubtotals="1" fieldPosition="0"/>
    </format>
    <format dxfId="6922">
      <pivotArea grandRow="1" outline="0" collapsedLevelsAreSubtotals="1" fieldPosition="0"/>
    </format>
    <format dxfId="6923">
      <pivotArea grandRow="1" outline="0" collapsedLevelsAreSubtotals="1" fieldPosition="0"/>
    </format>
    <format dxfId="6924">
      <pivotArea grandRow="1" outline="0" collapsedLevelsAreSubtotals="1" fieldPosition="0"/>
    </format>
    <format dxfId="6925">
      <pivotArea outline="0" fieldPosition="0">
        <references count="1">
          <reference field="4294967294" count="1">
            <x v="0"/>
          </reference>
        </references>
      </pivotArea>
    </format>
    <format dxfId="6926">
      <pivotArea field="2" type="button" dataOnly="0" labelOnly="1" outline="0" axis="axisRow" fieldPosition="0"/>
    </format>
    <format dxfId="6927">
      <pivotArea collapsedLevelsAreSubtotals="1" fieldPosition="0">
        <references count="1">
          <reference field="2" count="0"/>
        </references>
      </pivotArea>
    </format>
    <format dxfId="6928">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9BFEA-C64F-499E-A88F-55FFDE13DF14}"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CK8:CL24"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dataField="1" numFmtId="165" showAll="0"/>
    <pivotField showAll="0">
      <items count="8">
        <item x="1"/>
        <item x="2"/>
        <item x="0"/>
        <item x="3"/>
        <item x="5"/>
        <item x="4"/>
        <item x="6"/>
        <item t="default"/>
      </items>
    </pivotField>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v="1"/>
    </i>
    <i>
      <x v="2"/>
    </i>
    <i>
      <x v="3"/>
    </i>
    <i>
      <x v="4"/>
    </i>
    <i>
      <x v="5"/>
    </i>
    <i>
      <x v="6"/>
    </i>
    <i>
      <x v="7"/>
    </i>
    <i>
      <x v="8"/>
    </i>
    <i>
      <x v="9"/>
    </i>
    <i>
      <x v="10"/>
    </i>
    <i>
      <x v="11"/>
    </i>
    <i>
      <x v="12"/>
    </i>
    <i>
      <x v="13"/>
    </i>
    <i>
      <x v="14"/>
    </i>
    <i>
      <x v="15"/>
    </i>
    <i t="grand">
      <x/>
    </i>
  </rowItems>
  <colItems count="1">
    <i/>
  </colItems>
  <pageFields count="1">
    <pageField fld="0" item="1" hier="-1"/>
  </pageFields>
  <dataFields count="1">
    <dataField name="Sum of Paid Fees" fld="6" baseField="0" baseItem="0"/>
  </dataFields>
  <formats count="30">
    <format dxfId="6839">
      <pivotArea type="all" dataOnly="0" outline="0" fieldPosition="0"/>
    </format>
    <format dxfId="6840">
      <pivotArea outline="0" collapsedLevelsAreSubtotals="1" fieldPosition="0"/>
    </format>
    <format dxfId="6841">
      <pivotArea field="0" type="button" dataOnly="0" labelOnly="1" outline="0" axis="axisPage" fieldPosition="0"/>
    </format>
    <format dxfId="6842">
      <pivotArea field="0" type="button" dataOnly="0" labelOnly="1" outline="0" axis="axisPage" fieldPosition="0"/>
    </format>
    <format dxfId="6843">
      <pivotArea dataOnly="0" labelOnly="1" outline="0" axis="axisValues" fieldPosition="0"/>
    </format>
    <format dxfId="6844">
      <pivotArea dataOnly="0" labelOnly="1" grandRow="1" outline="0" fieldPosition="0"/>
    </format>
    <format dxfId="6845">
      <pivotArea dataOnly="0" labelOnly="1" grandRow="1" outline="0" fieldPosition="0"/>
    </format>
    <format dxfId="6846">
      <pivotArea field="0" type="button" dataOnly="0" labelOnly="1" outline="0" axis="axisPage" fieldPosition="0"/>
    </format>
    <format dxfId="6847">
      <pivotArea dataOnly="0" labelOnly="1" outline="0" axis="axisValues" fieldPosition="0"/>
    </format>
    <format dxfId="6848">
      <pivotArea dataOnly="0" labelOnly="1" grandRow="1" outline="0" fieldPosition="0"/>
    </format>
    <format dxfId="6849">
      <pivotArea type="all" dataOnly="0" outline="0" fieldPosition="0"/>
    </format>
    <format dxfId="6850">
      <pivotArea outline="0" collapsedLevelsAreSubtotals="1" fieldPosition="0"/>
    </format>
    <format dxfId="6851">
      <pivotArea field="0" type="button" dataOnly="0" labelOnly="1" outline="0" axis="axisPage" fieldPosition="0"/>
    </format>
    <format dxfId="6852">
      <pivotArea dataOnly="0" labelOnly="1" outline="0" axis="axisValues" fieldPosition="0"/>
    </format>
    <format dxfId="6853">
      <pivotArea dataOnly="0" labelOnly="1" grandRow="1" outline="0" fieldPosition="0"/>
    </format>
    <format dxfId="6854">
      <pivotArea field="11" type="button" dataOnly="0" labelOnly="1" outline="0"/>
    </format>
    <format dxfId="6855">
      <pivotArea field="9" type="button" dataOnly="0" labelOnly="1" outline="0"/>
    </format>
    <format dxfId="6856">
      <pivotArea dataOnly="0" labelOnly="1" outline="0" fieldPosition="0">
        <references count="1">
          <reference field="0" count="1">
            <x v="1"/>
          </reference>
        </references>
      </pivotArea>
    </format>
    <format dxfId="6857">
      <pivotArea field="10" type="button" dataOnly="0" labelOnly="1" outline="0"/>
    </format>
    <format dxfId="6858">
      <pivotArea grandRow="1" outline="0" collapsedLevelsAreSubtotals="1" fieldPosition="0"/>
    </format>
    <format dxfId="6859">
      <pivotArea grandRow="1" outline="0" collapsedLevelsAreSubtotals="1" fieldPosition="0"/>
    </format>
    <format dxfId="6860">
      <pivotArea grandRow="1" outline="0" collapsedLevelsAreSubtotals="1" fieldPosition="0"/>
    </format>
    <format dxfId="6861">
      <pivotArea grandRow="1" outline="0" collapsedLevelsAreSubtotals="1" fieldPosition="0"/>
    </format>
    <format dxfId="6862">
      <pivotArea grandRow="1" outline="0" collapsedLevelsAreSubtotals="1" fieldPosition="0"/>
    </format>
    <format dxfId="6863">
      <pivotArea field="2" type="button" dataOnly="0" labelOnly="1" outline="0"/>
    </format>
    <format dxfId="6864">
      <pivotArea field="12" type="button" dataOnly="0" labelOnly="1" outline="0"/>
    </format>
    <format dxfId="6865">
      <pivotArea dataOnly="0" labelOnly="1" outline="0" fieldPosition="0">
        <references count="1">
          <reference field="4294967294" count="1">
            <x v="0"/>
          </reference>
        </references>
      </pivotArea>
    </format>
    <format dxfId="6866">
      <pivotArea collapsedLevelsAreSubtotals="1" fieldPosition="0">
        <references count="1">
          <reference field="13" count="0"/>
        </references>
      </pivotArea>
    </format>
    <format dxfId="6867">
      <pivotArea dataOnly="0" labelOnly="1" fieldPosition="0">
        <references count="1">
          <reference field="13" count="0"/>
        </references>
      </pivotArea>
    </format>
    <format dxfId="6868">
      <pivotArea field="13" type="button" dataOnly="0" labelOnly="1" outline="0" axis="axisRow" fieldPosition="0"/>
    </format>
  </formats>
  <chartFormats count="5">
    <chartFormat chart="36" format="0"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 chart="38" format="12" series="1">
      <pivotArea type="data" outline="0" fieldPosition="0">
        <references count="1">
          <reference field="4294967294" count="1" selected="0">
            <x v="0"/>
          </reference>
        </references>
      </pivotArea>
    </chartFormat>
    <chartFormat chart="39" format="1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4E5E59-094C-4B70-801B-7DDF3D1674A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1">
    <pivotField dataField="1" numFmtId="165" showAll="0">
      <items count="12">
        <item x="9"/>
        <item x="0"/>
        <item x="8"/>
        <item x="1"/>
        <item x="2"/>
        <item x="3"/>
        <item x="6"/>
        <item x="5"/>
        <item x="10"/>
        <item x="4"/>
        <item x="7"/>
        <item t="default"/>
      </items>
    </pivotField>
  </pivotFields>
  <rowItems count="1">
    <i/>
  </rowItems>
  <colItems count="1">
    <i/>
  </colItems>
  <dataFields count="1">
    <dataField name="Sum of Paid Fees" fld="0" baseField="0" baseItem="2779" numFmtId="3"/>
  </dataFields>
  <formats count="4">
    <format dxfId="7229">
      <pivotArea dataOnly="0" labelOnly="1" outline="0" axis="axisValues" fieldPosition="0"/>
    </format>
    <format dxfId="7228">
      <pivotArea dataOnly="0" labelOnly="1" outline="0" axis="axisValues" fieldPosition="0"/>
    </format>
    <format dxfId="7227">
      <pivotArea outline="0" fieldPosition="0">
        <references count="1">
          <reference field="4294967294" count="1">
            <x v="0"/>
          </reference>
        </references>
      </pivotArea>
    </format>
    <format dxfId="72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9BFC9-8400-4A02-AD8B-2C384B28097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BE8:BF18"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dataField="1" numFmtId="3" showAll="0">
      <items count="7">
        <item x="5"/>
        <item x="0"/>
        <item x="2"/>
        <item x="1"/>
        <item x="3"/>
        <item x="4"/>
        <item t="default"/>
      </items>
    </pivotField>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Enrolled Courses" fld="5" baseField="0" baseItem="0"/>
  </dataFields>
  <formats count="25">
    <format dxfId="6955">
      <pivotArea type="all" dataOnly="0" outline="0" fieldPosition="0"/>
    </format>
    <format dxfId="6956">
      <pivotArea outline="0" collapsedLevelsAreSubtotals="1" fieldPosition="0"/>
    </format>
    <format dxfId="6957">
      <pivotArea field="0" type="button" dataOnly="0" labelOnly="1" outline="0" axis="axisPage" fieldPosition="0"/>
    </format>
    <format dxfId="6958">
      <pivotArea field="0" type="button" dataOnly="0" labelOnly="1" outline="0" axis="axisPage" fieldPosition="0"/>
    </format>
    <format dxfId="6959">
      <pivotArea dataOnly="0" labelOnly="1" outline="0" axis="axisValues" fieldPosition="0"/>
    </format>
    <format dxfId="6960">
      <pivotArea dataOnly="0" labelOnly="1" grandRow="1" outline="0" fieldPosition="0"/>
    </format>
    <format dxfId="6961">
      <pivotArea dataOnly="0" labelOnly="1" grandRow="1" outline="0" fieldPosition="0"/>
    </format>
    <format dxfId="6962">
      <pivotArea field="0" type="button" dataOnly="0" labelOnly="1" outline="0" axis="axisPage" fieldPosition="0"/>
    </format>
    <format dxfId="6963">
      <pivotArea dataOnly="0" labelOnly="1" outline="0" axis="axisValues" fieldPosition="0"/>
    </format>
    <format dxfId="6964">
      <pivotArea dataOnly="0" labelOnly="1" grandRow="1" outline="0" fieldPosition="0"/>
    </format>
    <format dxfId="6965">
      <pivotArea type="all" dataOnly="0" outline="0" fieldPosition="0"/>
    </format>
    <format dxfId="6966">
      <pivotArea outline="0" collapsedLevelsAreSubtotals="1" fieldPosition="0"/>
    </format>
    <format dxfId="6967">
      <pivotArea field="0" type="button" dataOnly="0" labelOnly="1" outline="0" axis="axisPage" fieldPosition="0"/>
    </format>
    <format dxfId="6968">
      <pivotArea dataOnly="0" labelOnly="1" outline="0" axis="axisValues" fieldPosition="0"/>
    </format>
    <format dxfId="6969">
      <pivotArea dataOnly="0" labelOnly="1" grandRow="1" outline="0" fieldPosition="0"/>
    </format>
    <format dxfId="6970">
      <pivotArea field="11" type="button" dataOnly="0" labelOnly="1" outline="0"/>
    </format>
    <format dxfId="6971">
      <pivotArea field="9" type="button" dataOnly="0" labelOnly="1" outline="0"/>
    </format>
    <format dxfId="6972">
      <pivotArea dataOnly="0" labelOnly="1" outline="0" fieldPosition="0">
        <references count="1">
          <reference field="0" count="1">
            <x v="1"/>
          </reference>
        </references>
      </pivotArea>
    </format>
    <format dxfId="6973">
      <pivotArea field="10" type="button" dataOnly="0" labelOnly="1" outline="0" axis="axisRow" fieldPosition="0"/>
    </format>
    <format dxfId="6974">
      <pivotArea grandRow="1" outline="0" collapsedLevelsAreSubtotals="1" fieldPosition="0"/>
    </format>
    <format dxfId="6975">
      <pivotArea grandRow="1" outline="0" collapsedLevelsAreSubtotals="1" fieldPosition="0"/>
    </format>
    <format dxfId="6976">
      <pivotArea grandRow="1" outline="0" collapsedLevelsAreSubtotals="1" fieldPosition="0"/>
    </format>
    <format dxfId="6977">
      <pivotArea grandRow="1" outline="0" collapsedLevelsAreSubtotals="1" fieldPosition="0"/>
    </format>
    <format dxfId="6978">
      <pivotArea grandRow="1" outline="0" collapsedLevelsAreSubtotals="1" fieldPosition="0"/>
    </format>
    <format dxfId="6979">
      <pivotArea dataOnly="0" fieldPosition="0">
        <references count="2">
          <reference field="0" count="1" selected="0">
            <x v="1"/>
          </reference>
          <reference field="10" count="9">
            <x v="0"/>
            <x v="1"/>
            <x v="2"/>
            <x v="3"/>
            <x v="4"/>
            <x v="5"/>
            <x v="6"/>
            <x v="7"/>
            <x v="8"/>
          </reference>
        </references>
      </pivotArea>
    </format>
  </format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653C52-B280-4044-8483-D3AD6962E1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L20:AL21" firstHeaderRow="1" firstDataRow="1" firstDataCol="0"/>
  <pivotFields count="14">
    <pivotField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dataField="1" numFmtId="3" showAll="0">
      <items count="7">
        <item x="5"/>
        <item x="0"/>
        <item x="2"/>
        <item x="1"/>
        <item x="3"/>
        <item x="4"/>
        <item t="default"/>
      </items>
    </pivotField>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dataFields>
  <formats count="17">
    <format dxfId="7069">
      <pivotArea type="all" dataOnly="0" outline="0" fieldPosition="0"/>
    </format>
    <format dxfId="7070">
      <pivotArea outline="0" collapsedLevelsAreSubtotals="1" fieldPosition="0"/>
    </format>
    <format dxfId="7071">
      <pivotArea field="0" type="button" dataOnly="0" labelOnly="1" outline="0"/>
    </format>
    <format dxfId="7072">
      <pivotArea field="0" type="button" dataOnly="0" labelOnly="1" outline="0"/>
    </format>
    <format dxfId="7073">
      <pivotArea grandRow="1" outline="0" collapsedLevelsAreSubtotals="1" fieldPosition="0"/>
    </format>
    <format dxfId="7074">
      <pivotArea dataOnly="0" labelOnly="1" grandRow="1" outline="0" fieldPosition="0"/>
    </format>
    <format dxfId="7075">
      <pivotArea grandRow="1" outline="0" collapsedLevelsAreSubtotals="1" fieldPosition="0"/>
    </format>
    <format dxfId="7076">
      <pivotArea dataOnly="0" labelOnly="1" grandRow="1" outline="0" fieldPosition="0"/>
    </format>
    <format dxfId="7077">
      <pivotArea field="0" type="button" dataOnly="0" labelOnly="1" outline="0"/>
    </format>
    <format dxfId="7078">
      <pivotArea field="0" type="button" dataOnly="0" labelOnly="1" outline="0"/>
    </format>
    <format dxfId="7079">
      <pivotArea dataOnly="0" labelOnly="1" grandRow="1" outline="0" fieldPosition="0"/>
    </format>
    <format dxfId="7080">
      <pivotArea field="2" type="button" dataOnly="0" labelOnly="1" outline="0"/>
    </format>
    <format dxfId="7081">
      <pivotArea dataOnly="0" labelOnly="1" outline="0" axis="axisValues" fieldPosition="0"/>
    </format>
    <format dxfId="7082">
      <pivotArea grandRow="1" outline="0" collapsedLevelsAreSubtotals="1" fieldPosition="0"/>
    </format>
    <format dxfId="7083">
      <pivotArea dataOnly="0" labelOnly="1" grandRow="1" outline="0" fieldPosition="0"/>
    </format>
    <format dxfId="7084">
      <pivotArea outline="0" collapsedLevelsAreSubtotals="1" fieldPosition="0"/>
    </format>
    <format dxfId="70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B8A0E1-5E66-4C88-967C-EEE58092900D}" name="Enro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L5:AM17" firstHeaderRow="1" firstDataRow="1" firstDataCol="1"/>
  <pivotFields count="14">
    <pivotField showAll="0">
      <items count="3">
        <item x="1"/>
        <item x="0"/>
        <item t="default"/>
      </items>
    </pivotField>
    <pivotField numFmtId="1" showAll="0"/>
    <pivotField axis="axisRow" showAll="0">
      <items count="13">
        <item x="5"/>
        <item x="6"/>
        <item x="7"/>
        <item x="0"/>
        <item x="8"/>
        <item x="9"/>
        <item h="1"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2">
    <i>
      <x/>
    </i>
    <i>
      <x v="1"/>
    </i>
    <i>
      <x v="2"/>
    </i>
    <i>
      <x v="3"/>
    </i>
    <i>
      <x v="4"/>
    </i>
    <i>
      <x v="5"/>
    </i>
    <i>
      <x v="7"/>
    </i>
    <i>
      <x v="8"/>
    </i>
    <i>
      <x v="9"/>
    </i>
    <i>
      <x v="10"/>
    </i>
    <i>
      <x v="11"/>
    </i>
    <i t="grand">
      <x/>
    </i>
  </rowItems>
  <colItems count="1">
    <i/>
  </colItems>
  <dataFields count="1">
    <dataField name="Sum of Enrolled Courses" fld="5" baseField="0" baseItem="0"/>
  </dataFields>
  <formats count="15">
    <format dxfId="7086">
      <pivotArea type="all" dataOnly="0" outline="0" fieldPosition="0"/>
    </format>
    <format dxfId="7087">
      <pivotArea outline="0" collapsedLevelsAreSubtotals="1" fieldPosition="0"/>
    </format>
    <format dxfId="7088">
      <pivotArea field="0" type="button" dataOnly="0" labelOnly="1" outline="0"/>
    </format>
    <format dxfId="7089">
      <pivotArea field="0" type="button" dataOnly="0" labelOnly="1" outline="0"/>
    </format>
    <format dxfId="7090">
      <pivotArea grandRow="1" outline="0" collapsedLevelsAreSubtotals="1" fieldPosition="0"/>
    </format>
    <format dxfId="7091">
      <pivotArea dataOnly="0" labelOnly="1" grandRow="1" outline="0" fieldPosition="0"/>
    </format>
    <format dxfId="7092">
      <pivotArea grandRow="1" outline="0" collapsedLevelsAreSubtotals="1" fieldPosition="0"/>
    </format>
    <format dxfId="7093">
      <pivotArea dataOnly="0" labelOnly="1" grandRow="1" outline="0" fieldPosition="0"/>
    </format>
    <format dxfId="7094">
      <pivotArea field="0" type="button" dataOnly="0" labelOnly="1" outline="0"/>
    </format>
    <format dxfId="7095">
      <pivotArea field="0" type="button" dataOnly="0" labelOnly="1" outline="0"/>
    </format>
    <format dxfId="7096">
      <pivotArea dataOnly="0" labelOnly="1" grandRow="1" outline="0" fieldPosition="0"/>
    </format>
    <format dxfId="7097">
      <pivotArea field="2" type="button" dataOnly="0" labelOnly="1" outline="0" axis="axisRow" fieldPosition="0"/>
    </format>
    <format dxfId="7098">
      <pivotArea dataOnly="0" labelOnly="1" outline="0" axis="axisValues" fieldPosition="0"/>
    </format>
    <format dxfId="7099">
      <pivotArea grandRow="1" outline="0" collapsedLevelsAreSubtotals="1" fieldPosition="0"/>
    </format>
    <format dxfId="7100">
      <pivotArea dataOnly="0" labelOnly="1" grandRow="1" outline="0"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7DAAD8-A3C8-408E-BB39-E36AC708EA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C1:AD4" firstHeaderRow="1" firstDataRow="1" firstDataCol="1"/>
  <pivotFields count="14">
    <pivotField axis="axisRow" dataField="1"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18">
    <format dxfId="7101">
      <pivotArea type="all" dataOnly="0" outline="0" fieldPosition="0"/>
    </format>
    <format dxfId="7102">
      <pivotArea outline="0" collapsedLevelsAreSubtotals="1" fieldPosition="0"/>
    </format>
    <format dxfId="7103">
      <pivotArea field="0" type="button" dataOnly="0" labelOnly="1" outline="0" axis="axisRow" fieldPosition="0"/>
    </format>
    <format dxfId="7104">
      <pivotArea field="0" type="button" dataOnly="0" labelOnly="1" outline="0" axis="axisRow" fieldPosition="0"/>
    </format>
    <format dxfId="7105">
      <pivotArea dataOnly="0" labelOnly="1" outline="0" axis="axisValues" fieldPosition="0"/>
    </format>
    <format dxfId="7106">
      <pivotArea grandRow="1" outline="0" collapsedLevelsAreSubtotals="1" fieldPosition="0"/>
    </format>
    <format dxfId="7107">
      <pivotArea dataOnly="0" labelOnly="1" grandRow="1" outline="0" fieldPosition="0"/>
    </format>
    <format dxfId="7108">
      <pivotArea grandRow="1" outline="0" collapsedLevelsAreSubtotals="1" fieldPosition="0"/>
    </format>
    <format dxfId="7109">
      <pivotArea dataOnly="0" labelOnly="1" grandRow="1" outline="0" fieldPosition="0"/>
    </format>
    <format dxfId="7110">
      <pivotArea field="0" type="button" dataOnly="0" labelOnly="1" outline="0" axis="axisRow" fieldPosition="0"/>
    </format>
    <format dxfId="7111">
      <pivotArea dataOnly="0" labelOnly="1" outline="0" axis="axisValues" fieldPosition="0"/>
    </format>
    <format dxfId="7112">
      <pivotArea dataOnly="0" labelOnly="1" grandRow="1" outline="0" fieldPosition="0"/>
    </format>
    <format dxfId="7113">
      <pivotArea type="all" dataOnly="0" outline="0" fieldPosition="0"/>
    </format>
    <format dxfId="7114">
      <pivotArea outline="0" collapsedLevelsAreSubtotals="1" fieldPosition="0"/>
    </format>
    <format dxfId="7115">
      <pivotArea field="0" type="button" dataOnly="0" labelOnly="1" outline="0" axis="axisRow" fieldPosition="0"/>
    </format>
    <format dxfId="7116">
      <pivotArea dataOnly="0" labelOnly="1" outline="0" axis="axisValues" fieldPosition="0"/>
    </format>
    <format dxfId="7117">
      <pivotArea grandRow="1" outline="0" collapsedLevelsAreSubtotals="1" fieldPosition="0"/>
    </format>
    <format dxfId="71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460698-E4DC-4CBF-A488-8378E8FB74CB}" name="Ea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V4:W17"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2" baseItem="0" numFmtId="167"/>
  </dataFields>
  <formats count="19">
    <format dxfId="7248">
      <pivotArea type="all" dataOnly="0" outline="0" fieldPosition="0"/>
    </format>
    <format dxfId="7247">
      <pivotArea outline="0" collapsedLevelsAreSubtotals="1" fieldPosition="0"/>
    </format>
    <format dxfId="7246">
      <pivotArea field="0" type="button" dataOnly="0" labelOnly="1" outline="0"/>
    </format>
    <format dxfId="7245">
      <pivotArea field="0" type="button" dataOnly="0" labelOnly="1" outline="0"/>
    </format>
    <format dxfId="7244">
      <pivotArea dataOnly="0" labelOnly="1" outline="0" axis="axisValues" fieldPosition="0"/>
    </format>
    <format dxfId="7243">
      <pivotArea grandRow="1" outline="0" collapsedLevelsAreSubtotals="1" fieldPosition="0"/>
    </format>
    <format dxfId="7242">
      <pivotArea dataOnly="0" labelOnly="1" grandRow="1" outline="0" fieldPosition="0"/>
    </format>
    <format dxfId="7241">
      <pivotArea grandRow="1" outline="0" collapsedLevelsAreSubtotals="1" fieldPosition="0"/>
    </format>
    <format dxfId="7240">
      <pivotArea dataOnly="0" labelOnly="1" grandRow="1" outline="0" fieldPosition="0"/>
    </format>
    <format dxfId="7239">
      <pivotArea field="0" type="button" dataOnly="0" labelOnly="1" outline="0"/>
    </format>
    <format dxfId="7238">
      <pivotArea dataOnly="0" labelOnly="1" outline="0" axis="axisValues" fieldPosition="0"/>
    </format>
    <format dxfId="7237">
      <pivotArea field="13" type="button" dataOnly="0" labelOnly="1" outline="0"/>
    </format>
    <format dxfId="7236">
      <pivotArea grandRow="1" outline="0" collapsedLevelsAreSubtotals="1" fieldPosition="0"/>
    </format>
    <format dxfId="7235">
      <pivotArea dataOnly="0" labelOnly="1" grandRow="1" outline="0" fieldPosition="0"/>
    </format>
    <format dxfId="7234">
      <pivotArea grandRow="1" outline="0" collapsedLevelsAreSubtotals="1" fieldPosition="0"/>
    </format>
    <format dxfId="7233">
      <pivotArea dataOnly="0" labelOnly="1" grandRow="1" outline="0" fieldPosition="0"/>
    </format>
    <format dxfId="7232">
      <pivotArea field="2" type="button" dataOnly="0" labelOnly="1" outline="0" axis="axisRow" fieldPosition="0"/>
    </format>
    <format dxfId="7231">
      <pivotArea outline="0" fieldPosition="0">
        <references count="1">
          <reference field="4294967294" count="1">
            <x v="0"/>
          </reference>
        </references>
      </pivotArea>
    </format>
    <format dxfId="7230">
      <pivotArea type="all" dataOnly="0" outline="0" fieldPosition="0"/>
    </format>
  </formats>
  <chartFormats count="1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2" count="1" selected="0">
            <x v="5"/>
          </reference>
        </references>
      </pivotArea>
    </chartFormat>
    <chartFormat chart="35" format="8">
      <pivotArea type="data" outline="0" fieldPosition="0">
        <references count="2">
          <reference field="4294967294" count="1" selected="0">
            <x v="0"/>
          </reference>
          <reference field="2" count="1" selected="0">
            <x v="3"/>
          </reference>
        </references>
      </pivotArea>
    </chartFormat>
    <chartFormat chart="35" format="9">
      <pivotArea type="data" outline="0" fieldPosition="0">
        <references count="2">
          <reference field="4294967294" count="1" selected="0">
            <x v="0"/>
          </reference>
          <reference field="2" count="1" selected="0">
            <x v="6"/>
          </reference>
        </references>
      </pivotArea>
    </chartFormat>
    <chartFormat chart="35" format="10">
      <pivotArea type="data" outline="0" fieldPosition="0">
        <references count="2">
          <reference field="4294967294" count="1" selected="0">
            <x v="0"/>
          </reference>
          <reference field="2" count="1" selected="0">
            <x v="1"/>
          </reference>
        </references>
      </pivotArea>
    </chartFormat>
    <chartFormat chart="3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A7F0CF-A916-4391-9225-835A92C924F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P5:AQ14" firstHeaderRow="1" firstDataRow="1" firstDataCol="1"/>
  <pivotFields count="14">
    <pivotField showAll="0">
      <items count="3">
        <item x="1"/>
        <item x="0"/>
        <item t="default"/>
      </items>
    </pivotField>
    <pivotField numFmtId="1" showAll="0"/>
    <pivotField showAll="0">
      <items count="13">
        <item h="1" x="5"/>
        <item h="1" x="6"/>
        <item h="1" x="7"/>
        <item h="1" x="0"/>
        <item h="1" x="8"/>
        <item h="1" x="9"/>
        <item h="1" x="11"/>
        <item h="1" x="1"/>
        <item h="1" x="2"/>
        <item h="1" x="3"/>
        <item h="1"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21">
    <format dxfId="7030">
      <pivotArea type="all" dataOnly="0" outline="0" fieldPosition="0"/>
    </format>
    <format dxfId="7031">
      <pivotArea outline="0" collapsedLevelsAreSubtotals="1" fieldPosition="0"/>
    </format>
    <format dxfId="7032">
      <pivotArea field="0" type="button" dataOnly="0" labelOnly="1" outline="0"/>
    </format>
    <format dxfId="7033">
      <pivotArea field="0" type="button" dataOnly="0" labelOnly="1" outline="0"/>
    </format>
    <format dxfId="7034">
      <pivotArea dataOnly="0" labelOnly="1" outline="0" axis="axisValues" fieldPosition="0"/>
    </format>
    <format dxfId="7035">
      <pivotArea grandRow="1" outline="0" collapsedLevelsAreSubtotals="1" fieldPosition="0"/>
    </format>
    <format dxfId="7036">
      <pivotArea dataOnly="0" labelOnly="1" grandRow="1" outline="0" fieldPosition="0"/>
    </format>
    <format dxfId="7037">
      <pivotArea grandRow="1" outline="0" collapsedLevelsAreSubtotals="1" fieldPosition="0"/>
    </format>
    <format dxfId="7038">
      <pivotArea dataOnly="0" labelOnly="1" grandRow="1" outline="0" fieldPosition="0"/>
    </format>
    <format dxfId="7039">
      <pivotArea field="0" type="button" dataOnly="0" labelOnly="1" outline="0"/>
    </format>
    <format dxfId="7040">
      <pivotArea dataOnly="0" labelOnly="1" outline="0" axis="axisValues" fieldPosition="0"/>
    </format>
    <format dxfId="7041">
      <pivotArea dataOnly="0" labelOnly="1" grandRow="1" outline="0" fieldPosition="0"/>
    </format>
    <format dxfId="7042">
      <pivotArea type="all" dataOnly="0" outline="0" fieldPosition="0"/>
    </format>
    <format dxfId="7043">
      <pivotArea outline="0" collapsedLevelsAreSubtotals="1" fieldPosition="0"/>
    </format>
    <format dxfId="7044">
      <pivotArea field="0" type="button" dataOnly="0" labelOnly="1" outline="0"/>
    </format>
    <format dxfId="7045">
      <pivotArea dataOnly="0" labelOnly="1" outline="0" axis="axisValues" fieldPosition="0"/>
    </format>
    <format dxfId="7046">
      <pivotArea grandRow="1" outline="0" collapsedLevelsAreSubtotals="1" fieldPosition="0"/>
    </format>
    <format dxfId="7047">
      <pivotArea dataOnly="0" labelOnly="1" grandRow="1" outline="0" fieldPosition="0"/>
    </format>
    <format dxfId="7048">
      <pivotArea collapsedLevelsAreSubtotals="1" fieldPosition="0">
        <references count="1">
          <reference field="11" count="0"/>
        </references>
      </pivotArea>
    </format>
    <format dxfId="7049">
      <pivotArea dataOnly="0" labelOnly="1" fieldPosition="0">
        <references count="1">
          <reference field="11" count="0"/>
        </references>
      </pivotArea>
    </format>
    <format dxfId="7050">
      <pivotArea field="11" type="button" dataOnly="0" labelOnly="1" outline="0" axis="axisRow" fieldPosition="0"/>
    </format>
  </format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8CF2907-47A7-4E09-8A3D-7A3C4BA87B42}" sourceName="Month">
  <pivotTables>
    <pivotTable tabId="3" name="PivotTable5"/>
    <pivotTable tabId="3" name="PivotTable7"/>
    <pivotTable tabId="3" name="PivotTable8"/>
    <pivotTable tabId="3" name="PivotTable9"/>
    <pivotTable tabId="3" name="PivotTable10"/>
    <pivotTable tabId="3" name="PivotTable12"/>
    <pivotTable tabId="3" name="PivotTable11"/>
    <pivotTable tabId="3" name="PivotTable13"/>
    <pivotTable tabId="3" name="PivotTable17"/>
    <pivotTable tabId="3" name="PivotTable18"/>
    <pivotTable tabId="3" name="PivotTable20"/>
    <pivotTable tabId="3" name="PivotTable1"/>
    <pivotTable tabId="3" name="PivotTable3"/>
  </pivotTables>
  <data>
    <tabular pivotCacheId="732855145">
      <items count="12">
        <i x="5"/>
        <i x="6"/>
        <i x="7"/>
        <i x="0"/>
        <i x="8"/>
        <i x="9"/>
        <i x="11"/>
        <i x="1"/>
        <i x="2"/>
        <i x="3"/>
        <i x="4"/>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5DDF3C6-44F5-4776-B9B8-735A21F61F07}" cache="Slicer_Month" caption="Month" columnCount="3" showCaption="0" style="Slicer Style 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ED256-9113-4735-93A7-48C318DE2853}" name="Table1" displayName="Table1" ref="B2:O1239" totalsRowShown="0" headerRowDxfId="7282" dataDxfId="7281" headerRowCellStyle="Normal 2" dataCellStyle="Normal 2">
  <tableColumns count="14">
    <tableColumn id="1" xr3:uid="{0E32B6F3-5370-4D25-A19E-F60B34466ECD}" name="Fees Status" dataDxfId="7280" dataCellStyle="Normal 2"/>
    <tableColumn id="2" xr3:uid="{801472E2-188B-4AA9-8F86-DED10B2E252C}" name="Day" dataDxfId="7279" dataCellStyle="Normal 2"/>
    <tableColumn id="3" xr3:uid="{3BEC4EDC-94EF-45B9-8E33-70099D0A14F9}" name="Month" dataDxfId="7278" dataCellStyle="Normal 2"/>
    <tableColumn id="4" xr3:uid="{4996A32C-6737-40FA-BB93-F42F1ACA1ED1}" name="Advertising Channel" dataDxfId="7277" dataCellStyle="Normal 2"/>
    <tableColumn id="5" xr3:uid="{6F45FB5C-80BD-4349-A5DD-5CE20C2EBCBA}" name="Advertisement " dataDxfId="7276" dataCellStyle="Normal 2"/>
    <tableColumn id="6" xr3:uid="{A21446C2-7817-4E3F-AAE7-E570C7056EB4}" name="Enrolled Courses" dataDxfId="7275" dataCellStyle="Normal 2"/>
    <tableColumn id="7" xr3:uid="{4915C9EC-4358-4F12-AD53-0D74E4748BAE}" name="Paid Fees" dataDxfId="7274" dataCellStyle="Currency"/>
    <tableColumn id="8" xr3:uid="{0B561641-FFF0-487B-8D4A-7D5007065635}" name="Number of phone calls" dataDxfId="7273" dataCellStyle="Normal 2"/>
    <tableColumn id="9" xr3:uid="{C69F75FA-C720-45D0-B8BB-EA579A903E83}" name="Average call duration" dataDxfId="7272"/>
    <tableColumn id="10" xr3:uid="{B859A9F4-FC44-444E-B8F3-ED57AF5DA993}" name="Training Models" dataDxfId="7271" dataCellStyle="Normal 2"/>
    <tableColumn id="11" xr3:uid="{F0E71B39-5145-4A97-B860-E4A92C1A1D5A}" name="Training Levels" dataDxfId="7270" dataCellStyle="Normal 2"/>
    <tableColumn id="12" xr3:uid="{DA02A5A0-075F-47D1-863C-17AA1A047C32}" name="Area Code" dataDxfId="7269" dataCellStyle="Normal 2"/>
    <tableColumn id="13" xr3:uid="{B3134215-CF8F-41B0-BC35-736CB6822A4B}" name="Sale Team" dataDxfId="7268" dataCellStyle="Normal 2"/>
    <tableColumn id="14" xr3:uid="{FBF8241D-A68D-4458-98BC-FA96C44F1DDE}" name="Consultant" dataDxfId="7267"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000"/>
  </sheetPr>
  <dimension ref="A1:O1240"/>
  <sheetViews>
    <sheetView showGridLines="0" topLeftCell="A3" zoomScale="70" zoomScaleNormal="70" workbookViewId="0">
      <selection activeCell="B3" sqref="B3:O1239"/>
    </sheetView>
  </sheetViews>
  <sheetFormatPr defaultColWidth="10.625" defaultRowHeight="21" customHeight="1" x14ac:dyDescent="0.25"/>
  <cols>
    <col min="1" max="1" width="6" style="17" customWidth="1"/>
    <col min="2" max="2" width="13.25" style="2" customWidth="1"/>
    <col min="3" max="3" width="6" style="2" customWidth="1"/>
    <col min="4" max="4" width="8.375" style="2" customWidth="1"/>
    <col min="5" max="5" width="20.75" style="2" customWidth="1"/>
    <col min="6" max="6" width="16.125" style="2" customWidth="1"/>
    <col min="7" max="7" width="18.25" style="2" customWidth="1"/>
    <col min="8" max="8" width="15.75" style="2" bestFit="1" customWidth="1"/>
    <col min="9" max="9" width="22.625" style="2" customWidth="1"/>
    <col min="10" max="10" width="21.5" style="2" customWidth="1"/>
    <col min="11" max="11" width="17.125" style="2" customWidth="1"/>
    <col min="12" max="12" width="16.625" style="2" customWidth="1"/>
    <col min="13" max="14" width="12" style="2" customWidth="1"/>
    <col min="15" max="15" width="12.375" style="2" customWidth="1"/>
    <col min="16" max="16384" width="10.625" style="2"/>
  </cols>
  <sheetData>
    <row r="1" spans="1:15" ht="33" customHeight="1" x14ac:dyDescent="0.25"/>
    <row r="2" spans="1:15" s="3" customFormat="1" ht="36.950000000000003" customHeight="1" x14ac:dyDescent="0.25">
      <c r="A2" s="18"/>
      <c r="B2" s="9" t="s">
        <v>0</v>
      </c>
      <c r="C2" s="10" t="s">
        <v>1</v>
      </c>
      <c r="D2" s="9" t="s">
        <v>2</v>
      </c>
      <c r="E2" s="9" t="s">
        <v>3</v>
      </c>
      <c r="F2" s="9" t="s">
        <v>4</v>
      </c>
      <c r="G2" s="9" t="s">
        <v>5</v>
      </c>
      <c r="H2" s="9" t="s">
        <v>6</v>
      </c>
      <c r="I2" s="9" t="s">
        <v>7</v>
      </c>
      <c r="J2" s="9" t="s">
        <v>8</v>
      </c>
      <c r="K2" s="9" t="s">
        <v>9</v>
      </c>
      <c r="L2" s="9" t="s">
        <v>10</v>
      </c>
      <c r="M2" s="9" t="s">
        <v>11</v>
      </c>
      <c r="N2" s="9" t="s">
        <v>12</v>
      </c>
      <c r="O2" s="9" t="s">
        <v>13</v>
      </c>
    </row>
    <row r="3" spans="1:15" ht="21" customHeight="1" x14ac:dyDescent="0.25">
      <c r="A3" s="19"/>
      <c r="B3" s="4" t="s">
        <v>14</v>
      </c>
      <c r="C3" s="5">
        <v>1</v>
      </c>
      <c r="D3" s="6" t="s">
        <v>15</v>
      </c>
      <c r="E3" s="4" t="s">
        <v>16</v>
      </c>
      <c r="F3" s="4" t="s">
        <v>17</v>
      </c>
      <c r="G3" s="7">
        <v>1</v>
      </c>
      <c r="H3" s="1">
        <v>7000000</v>
      </c>
      <c r="I3" s="4">
        <v>3</v>
      </c>
      <c r="J3" s="8">
        <v>1.3888888888888889E-3</v>
      </c>
      <c r="K3" s="4" t="s">
        <v>18</v>
      </c>
      <c r="L3" s="4" t="s">
        <v>19</v>
      </c>
      <c r="M3" s="4" t="s">
        <v>20</v>
      </c>
      <c r="N3" s="4" t="s">
        <v>78</v>
      </c>
      <c r="O3" s="4" t="s">
        <v>21</v>
      </c>
    </row>
    <row r="4" spans="1:15" ht="21" customHeight="1" x14ac:dyDescent="0.25">
      <c r="A4" s="19"/>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25">
      <c r="A5" s="19"/>
      <c r="B5" s="4" t="s">
        <v>14</v>
      </c>
      <c r="C5" s="5">
        <v>20</v>
      </c>
      <c r="D5" s="6" t="s">
        <v>27</v>
      </c>
      <c r="E5" s="4" t="s">
        <v>28</v>
      </c>
      <c r="F5" s="4" t="s">
        <v>17</v>
      </c>
      <c r="G5" s="7">
        <v>2</v>
      </c>
      <c r="H5" s="1">
        <v>12000000</v>
      </c>
      <c r="I5" s="4">
        <v>3</v>
      </c>
      <c r="J5" s="8">
        <v>1.3888888888888889E-3</v>
      </c>
      <c r="K5" s="4" t="s">
        <v>18</v>
      </c>
      <c r="L5" s="4" t="s">
        <v>29</v>
      </c>
      <c r="M5" s="4" t="s">
        <v>30</v>
      </c>
      <c r="N5" s="4" t="s">
        <v>76</v>
      </c>
      <c r="O5" s="4" t="s">
        <v>31</v>
      </c>
    </row>
    <row r="6" spans="1:15" ht="21" customHeight="1" x14ac:dyDescent="0.25">
      <c r="A6" s="19"/>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25">
      <c r="A7" s="19"/>
      <c r="B7" s="4" t="s">
        <v>14</v>
      </c>
      <c r="C7" s="5">
        <v>11</v>
      </c>
      <c r="D7" s="6" t="s">
        <v>27</v>
      </c>
      <c r="E7" s="4" t="s">
        <v>16</v>
      </c>
      <c r="F7" s="4" t="s">
        <v>17</v>
      </c>
      <c r="G7" s="7">
        <v>5</v>
      </c>
      <c r="H7" s="1">
        <v>25000000</v>
      </c>
      <c r="I7" s="4">
        <v>2</v>
      </c>
      <c r="J7" s="8">
        <v>1.3888888888888889E-3</v>
      </c>
      <c r="K7" s="4" t="s">
        <v>18</v>
      </c>
      <c r="L7" s="4" t="s">
        <v>35</v>
      </c>
      <c r="M7" s="4" t="s">
        <v>25</v>
      </c>
      <c r="N7" s="4" t="s">
        <v>66</v>
      </c>
      <c r="O7" s="4" t="s">
        <v>36</v>
      </c>
    </row>
    <row r="8" spans="1:15" ht="21" customHeight="1" x14ac:dyDescent="0.25">
      <c r="A8" s="19"/>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25">
      <c r="A9" s="19"/>
      <c r="B9" s="4" t="s">
        <v>14</v>
      </c>
      <c r="C9" s="5">
        <v>6</v>
      </c>
      <c r="D9" s="6" t="s">
        <v>37</v>
      </c>
      <c r="E9" s="4" t="s">
        <v>38</v>
      </c>
      <c r="F9" s="4" t="s">
        <v>42</v>
      </c>
      <c r="G9" s="7">
        <v>5</v>
      </c>
      <c r="H9" s="1">
        <v>20000000</v>
      </c>
      <c r="I9" s="4">
        <v>2</v>
      </c>
      <c r="J9" s="8">
        <v>1.3888888888888889E-3</v>
      </c>
      <c r="K9" s="4" t="s">
        <v>18</v>
      </c>
      <c r="L9" s="4" t="s">
        <v>19</v>
      </c>
      <c r="M9" s="4" t="s">
        <v>43</v>
      </c>
      <c r="N9" s="4" t="s">
        <v>66</v>
      </c>
      <c r="O9" s="4" t="s">
        <v>36</v>
      </c>
    </row>
    <row r="10" spans="1:15" ht="21" customHeight="1" x14ac:dyDescent="0.25">
      <c r="A10" s="19"/>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25">
      <c r="A11" s="19"/>
      <c r="B11" s="4" t="s">
        <v>14</v>
      </c>
      <c r="C11" s="5">
        <v>15</v>
      </c>
      <c r="D11" s="6" t="s">
        <v>44</v>
      </c>
      <c r="E11" s="4" t="s">
        <v>38</v>
      </c>
      <c r="F11" s="4" t="s">
        <v>42</v>
      </c>
      <c r="G11" s="7">
        <v>2</v>
      </c>
      <c r="H11" s="1">
        <v>38000000</v>
      </c>
      <c r="I11" s="4">
        <v>2</v>
      </c>
      <c r="J11" s="8">
        <v>1.3888888888888889E-3</v>
      </c>
      <c r="K11" s="4" t="s">
        <v>46</v>
      </c>
      <c r="L11" s="4" t="s">
        <v>39</v>
      </c>
      <c r="M11" s="4" t="s">
        <v>48</v>
      </c>
      <c r="N11" s="4" t="s">
        <v>76</v>
      </c>
      <c r="O11" s="4" t="s">
        <v>26</v>
      </c>
    </row>
    <row r="12" spans="1:15" ht="21" customHeight="1" x14ac:dyDescent="0.25">
      <c r="A12" s="19"/>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25">
      <c r="A13" s="19"/>
      <c r="B13" s="4" t="s">
        <v>14</v>
      </c>
      <c r="C13" s="5">
        <v>1</v>
      </c>
      <c r="D13" s="6" t="s">
        <v>15</v>
      </c>
      <c r="E13" s="4" t="s">
        <v>16</v>
      </c>
      <c r="F13" s="4" t="s">
        <v>17</v>
      </c>
      <c r="G13" s="7">
        <v>1</v>
      </c>
      <c r="H13" s="1">
        <v>7000000</v>
      </c>
      <c r="I13" s="4">
        <v>3</v>
      </c>
      <c r="J13" s="8">
        <v>1.3888888888888889E-3</v>
      </c>
      <c r="K13" s="4" t="s">
        <v>18</v>
      </c>
      <c r="L13" s="4" t="s">
        <v>19</v>
      </c>
      <c r="M13" s="4" t="s">
        <v>20</v>
      </c>
      <c r="N13" s="4" t="s">
        <v>78</v>
      </c>
      <c r="O13" s="4" t="s">
        <v>21</v>
      </c>
    </row>
    <row r="14" spans="1:15" ht="21" customHeight="1" x14ac:dyDescent="0.25">
      <c r="A14" s="19"/>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5" ht="21" customHeight="1" x14ac:dyDescent="0.25">
      <c r="A15" s="19"/>
      <c r="B15" s="4" t="s">
        <v>14</v>
      </c>
      <c r="C15" s="5">
        <v>6</v>
      </c>
      <c r="D15" s="6" t="s">
        <v>37</v>
      </c>
      <c r="E15" s="4" t="s">
        <v>38</v>
      </c>
      <c r="F15" s="4" t="s">
        <v>42</v>
      </c>
      <c r="G15" s="7">
        <v>5</v>
      </c>
      <c r="H15" s="1">
        <v>20000000</v>
      </c>
      <c r="I15" s="4">
        <v>2</v>
      </c>
      <c r="J15" s="8">
        <v>1.3888888888888889E-3</v>
      </c>
      <c r="K15" s="4" t="s">
        <v>18</v>
      </c>
      <c r="L15" s="4" t="s">
        <v>19</v>
      </c>
      <c r="M15" s="4" t="s">
        <v>43</v>
      </c>
      <c r="N15" s="4" t="s">
        <v>66</v>
      </c>
      <c r="O15" s="4" t="s">
        <v>53</v>
      </c>
    </row>
    <row r="16" spans="1:15" ht="21" customHeight="1" x14ac:dyDescent="0.25">
      <c r="A16" s="19"/>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1:15" ht="21" customHeight="1" x14ac:dyDescent="0.25">
      <c r="A17" s="19"/>
      <c r="B17" s="4" t="s">
        <v>14</v>
      </c>
      <c r="C17" s="5">
        <v>2</v>
      </c>
      <c r="D17" s="6" t="s">
        <v>37</v>
      </c>
      <c r="E17" s="4" t="s">
        <v>38</v>
      </c>
      <c r="F17" s="4" t="s">
        <v>23</v>
      </c>
      <c r="G17" s="7">
        <v>3</v>
      </c>
      <c r="H17" s="1">
        <v>12000000</v>
      </c>
      <c r="I17" s="4">
        <v>1</v>
      </c>
      <c r="J17" s="8">
        <v>1.3888888888888889E-3</v>
      </c>
      <c r="K17" s="4" t="s">
        <v>18</v>
      </c>
      <c r="L17" s="4" t="s">
        <v>39</v>
      </c>
      <c r="M17" s="4" t="s">
        <v>40</v>
      </c>
      <c r="N17" s="4" t="s">
        <v>78</v>
      </c>
      <c r="O17" s="4" t="s">
        <v>31</v>
      </c>
    </row>
    <row r="18" spans="1:15" ht="21" customHeight="1" x14ac:dyDescent="0.25">
      <c r="A18" s="19"/>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1:15" ht="21" customHeight="1" x14ac:dyDescent="0.25">
      <c r="A19" s="19"/>
      <c r="B19" s="4" t="s">
        <v>14</v>
      </c>
      <c r="C19" s="5">
        <v>26</v>
      </c>
      <c r="D19" s="6" t="s">
        <v>44</v>
      </c>
      <c r="E19" s="4" t="s">
        <v>32</v>
      </c>
      <c r="F19" s="4" t="s">
        <v>45</v>
      </c>
      <c r="G19" s="7">
        <v>1</v>
      </c>
      <c r="H19" s="1">
        <v>19000000</v>
      </c>
      <c r="I19" s="4">
        <v>2</v>
      </c>
      <c r="J19" s="8">
        <v>1.3888888888888889E-3</v>
      </c>
      <c r="K19" s="4" t="s">
        <v>46</v>
      </c>
      <c r="L19" s="4" t="s">
        <v>47</v>
      </c>
      <c r="M19" s="4" t="s">
        <v>33</v>
      </c>
      <c r="N19" s="4" t="s">
        <v>78</v>
      </c>
      <c r="O19" s="4" t="s">
        <v>54</v>
      </c>
    </row>
    <row r="20" spans="1:15" ht="21" customHeight="1" x14ac:dyDescent="0.25">
      <c r="A20" s="19"/>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1:15" ht="21" customHeight="1" x14ac:dyDescent="0.25">
      <c r="A21" s="19"/>
      <c r="B21" s="4" t="s">
        <v>14</v>
      </c>
      <c r="C21" s="5">
        <v>11</v>
      </c>
      <c r="D21" s="6" t="s">
        <v>57</v>
      </c>
      <c r="E21" s="4" t="s">
        <v>28</v>
      </c>
      <c r="F21" s="4" t="s">
        <v>23</v>
      </c>
      <c r="G21" s="7">
        <v>5</v>
      </c>
      <c r="H21" s="1">
        <v>25000000</v>
      </c>
      <c r="I21" s="4">
        <v>1</v>
      </c>
      <c r="J21" s="8">
        <v>1.3888888888888889E-3</v>
      </c>
      <c r="K21" s="4" t="s">
        <v>18</v>
      </c>
      <c r="L21" s="4" t="s">
        <v>29</v>
      </c>
      <c r="M21" s="4" t="s">
        <v>43</v>
      </c>
      <c r="N21" s="4" t="s">
        <v>76</v>
      </c>
      <c r="O21" s="4" t="s">
        <v>31</v>
      </c>
    </row>
    <row r="22" spans="1:15" ht="21" customHeight="1" x14ac:dyDescent="0.25">
      <c r="A22" s="19"/>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1:15" ht="21" customHeight="1" x14ac:dyDescent="0.25">
      <c r="A23" s="19"/>
      <c r="B23" s="4" t="s">
        <v>14</v>
      </c>
      <c r="C23" s="5">
        <v>3</v>
      </c>
      <c r="D23" s="6" t="s">
        <v>15</v>
      </c>
      <c r="E23" s="4" t="s">
        <v>38</v>
      </c>
      <c r="F23" s="4" t="s">
        <v>42</v>
      </c>
      <c r="G23" s="7">
        <v>4</v>
      </c>
      <c r="H23" s="1">
        <v>15000000</v>
      </c>
      <c r="I23" s="4">
        <v>1</v>
      </c>
      <c r="J23" s="8">
        <v>1.3888888888888889E-3</v>
      </c>
      <c r="K23" s="4" t="s">
        <v>18</v>
      </c>
      <c r="L23" s="4" t="s">
        <v>56</v>
      </c>
      <c r="M23" s="4" t="s">
        <v>20</v>
      </c>
      <c r="N23" s="4" t="s">
        <v>78</v>
      </c>
      <c r="O23" s="4" t="s">
        <v>41</v>
      </c>
    </row>
    <row r="24" spans="1:15" ht="21" customHeight="1" x14ac:dyDescent="0.25">
      <c r="A24" s="19"/>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1:15" ht="21" customHeight="1" x14ac:dyDescent="0.25">
      <c r="A25" s="19"/>
      <c r="B25" s="4" t="s">
        <v>14</v>
      </c>
      <c r="C25" s="5">
        <v>10</v>
      </c>
      <c r="D25" s="6" t="s">
        <v>59</v>
      </c>
      <c r="E25" s="4" t="s">
        <v>38</v>
      </c>
      <c r="F25" s="4" t="s">
        <v>17</v>
      </c>
      <c r="G25" s="7">
        <v>4</v>
      </c>
      <c r="H25" s="1">
        <v>20000000</v>
      </c>
      <c r="I25" s="4">
        <v>3</v>
      </c>
      <c r="J25" s="8">
        <v>1.3888888888888889E-3</v>
      </c>
      <c r="K25" s="4" t="s">
        <v>18</v>
      </c>
      <c r="L25" s="4" t="s">
        <v>47</v>
      </c>
      <c r="M25" s="4" t="s">
        <v>33</v>
      </c>
      <c r="N25" s="4" t="s">
        <v>77</v>
      </c>
      <c r="O25" s="4" t="s">
        <v>54</v>
      </c>
    </row>
    <row r="26" spans="1:15" ht="21" customHeight="1" x14ac:dyDescent="0.25">
      <c r="A26" s="19"/>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1:15" ht="21" customHeight="1" x14ac:dyDescent="0.25">
      <c r="A27" s="19"/>
      <c r="B27" s="4" t="s">
        <v>14</v>
      </c>
      <c r="C27" s="5">
        <v>12</v>
      </c>
      <c r="D27" s="6" t="s">
        <v>60</v>
      </c>
      <c r="E27" s="4" t="s">
        <v>28</v>
      </c>
      <c r="F27" s="4" t="s">
        <v>23</v>
      </c>
      <c r="G27" s="7">
        <v>2</v>
      </c>
      <c r="H27" s="1">
        <v>38000000</v>
      </c>
      <c r="I27" s="4">
        <v>3</v>
      </c>
      <c r="J27" s="8">
        <v>1.3888888888888889E-3</v>
      </c>
      <c r="K27" s="4" t="s">
        <v>46</v>
      </c>
      <c r="L27" s="4" t="s">
        <v>39</v>
      </c>
      <c r="M27" s="4" t="s">
        <v>40</v>
      </c>
      <c r="N27" s="4" t="s">
        <v>78</v>
      </c>
      <c r="O27" s="4" t="s">
        <v>53</v>
      </c>
    </row>
    <row r="28" spans="1:15" ht="21" customHeight="1" x14ac:dyDescent="0.25">
      <c r="A28" s="19"/>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1:15" ht="21" customHeight="1" x14ac:dyDescent="0.25">
      <c r="A29" s="19"/>
      <c r="B29" s="4" t="s">
        <v>14</v>
      </c>
      <c r="C29" s="5">
        <v>25</v>
      </c>
      <c r="D29" s="6" t="s">
        <v>27</v>
      </c>
      <c r="E29" s="4" t="s">
        <v>16</v>
      </c>
      <c r="F29" s="4" t="s">
        <v>17</v>
      </c>
      <c r="G29" s="7">
        <v>3</v>
      </c>
      <c r="H29" s="1">
        <v>15000000</v>
      </c>
      <c r="I29" s="4">
        <v>3</v>
      </c>
      <c r="J29" s="8">
        <v>1.3888888888888889E-3</v>
      </c>
      <c r="K29" s="4" t="s">
        <v>18</v>
      </c>
      <c r="L29" s="4" t="s">
        <v>56</v>
      </c>
      <c r="M29" s="4" t="s">
        <v>30</v>
      </c>
      <c r="N29" s="4" t="s">
        <v>76</v>
      </c>
      <c r="O29" s="4" t="s">
        <v>52</v>
      </c>
    </row>
    <row r="30" spans="1:15" ht="21" customHeight="1" x14ac:dyDescent="0.25">
      <c r="A30" s="19"/>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1:15" ht="21" customHeight="1" x14ac:dyDescent="0.25">
      <c r="A31" s="19"/>
      <c r="B31" s="4" t="s">
        <v>14</v>
      </c>
      <c r="C31" s="5">
        <v>18</v>
      </c>
      <c r="D31" s="6" t="s">
        <v>27</v>
      </c>
      <c r="E31" s="4" t="s">
        <v>16</v>
      </c>
      <c r="F31" s="4" t="s">
        <v>23</v>
      </c>
      <c r="G31" s="7">
        <v>4</v>
      </c>
      <c r="H31" s="1">
        <v>15000000</v>
      </c>
      <c r="I31" s="4">
        <v>2</v>
      </c>
      <c r="J31" s="8">
        <v>1.3888888888888889E-3</v>
      </c>
      <c r="K31" s="4" t="s">
        <v>18</v>
      </c>
      <c r="L31" s="4" t="s">
        <v>39</v>
      </c>
      <c r="M31" s="4" t="s">
        <v>48</v>
      </c>
      <c r="N31" s="4" t="s">
        <v>78</v>
      </c>
      <c r="O31" s="4" t="s">
        <v>62</v>
      </c>
    </row>
    <row r="32" spans="1:15" ht="21" customHeight="1" x14ac:dyDescent="0.25">
      <c r="A32" s="19"/>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1:15" ht="21" customHeight="1" x14ac:dyDescent="0.25">
      <c r="A33" s="19"/>
      <c r="B33" s="4" t="s">
        <v>14</v>
      </c>
      <c r="C33" s="5">
        <v>1</v>
      </c>
      <c r="D33" s="6" t="s">
        <v>37</v>
      </c>
      <c r="E33" s="4" t="s">
        <v>16</v>
      </c>
      <c r="F33" s="4" t="s">
        <v>42</v>
      </c>
      <c r="G33" s="7">
        <v>2</v>
      </c>
      <c r="H33" s="1">
        <v>12000000</v>
      </c>
      <c r="I33" s="4">
        <v>6</v>
      </c>
      <c r="J33" s="8">
        <v>1.3888888888888889E-3</v>
      </c>
      <c r="K33" s="4" t="s">
        <v>18</v>
      </c>
      <c r="L33" s="4" t="s">
        <v>39</v>
      </c>
      <c r="M33" s="4" t="s">
        <v>30</v>
      </c>
      <c r="N33" s="4" t="s">
        <v>78</v>
      </c>
      <c r="O33" s="4" t="s">
        <v>41</v>
      </c>
    </row>
    <row r="34" spans="1:15" ht="21" customHeight="1" x14ac:dyDescent="0.25">
      <c r="A34" s="19"/>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1:15" ht="21" customHeight="1" x14ac:dyDescent="0.25">
      <c r="A35" s="19"/>
      <c r="B35" s="4" t="s">
        <v>14</v>
      </c>
      <c r="C35" s="5">
        <v>20</v>
      </c>
      <c r="D35" s="6" t="s">
        <v>37</v>
      </c>
      <c r="E35" s="4" t="s">
        <v>28</v>
      </c>
      <c r="F35" s="4" t="s">
        <v>23</v>
      </c>
      <c r="G35" s="7">
        <v>5</v>
      </c>
      <c r="H35" s="1">
        <v>25000000</v>
      </c>
      <c r="I35" s="4">
        <v>4</v>
      </c>
      <c r="J35" s="8">
        <v>1.3888888888888889E-3</v>
      </c>
      <c r="K35" s="4" t="s">
        <v>18</v>
      </c>
      <c r="L35" s="4" t="s">
        <v>35</v>
      </c>
      <c r="M35" s="4" t="s">
        <v>30</v>
      </c>
      <c r="N35" s="4" t="s">
        <v>78</v>
      </c>
      <c r="O35" s="4" t="s">
        <v>63</v>
      </c>
    </row>
    <row r="36" spans="1:15" ht="21" customHeight="1" x14ac:dyDescent="0.25">
      <c r="A36" s="19"/>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1:15" ht="21" customHeight="1" x14ac:dyDescent="0.25">
      <c r="A37" s="19"/>
      <c r="B37" s="4" t="s">
        <v>14</v>
      </c>
      <c r="C37" s="5">
        <v>1</v>
      </c>
      <c r="D37" s="6" t="s">
        <v>37</v>
      </c>
      <c r="E37" s="4" t="s">
        <v>28</v>
      </c>
      <c r="F37" s="4" t="s">
        <v>23</v>
      </c>
      <c r="G37" s="7">
        <v>3</v>
      </c>
      <c r="H37" s="1">
        <v>15000000</v>
      </c>
      <c r="I37" s="4">
        <v>5</v>
      </c>
      <c r="J37" s="8">
        <v>1.3888888888888889E-3</v>
      </c>
      <c r="K37" s="4" t="s">
        <v>18</v>
      </c>
      <c r="L37" s="4" t="s">
        <v>29</v>
      </c>
      <c r="M37" s="4" t="s">
        <v>40</v>
      </c>
      <c r="N37" s="4" t="s">
        <v>77</v>
      </c>
      <c r="O37" s="4" t="s">
        <v>54</v>
      </c>
    </row>
    <row r="38" spans="1:15" ht="21" customHeight="1" x14ac:dyDescent="0.25">
      <c r="A38" s="19"/>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1:15" ht="21" customHeight="1" x14ac:dyDescent="0.25">
      <c r="A39" s="19"/>
      <c r="B39" s="4" t="s">
        <v>14</v>
      </c>
      <c r="C39" s="5">
        <v>1</v>
      </c>
      <c r="D39" s="6" t="s">
        <v>37</v>
      </c>
      <c r="E39" s="4" t="s">
        <v>28</v>
      </c>
      <c r="F39" s="4" t="s">
        <v>17</v>
      </c>
      <c r="G39" s="7">
        <v>3</v>
      </c>
      <c r="H39" s="1">
        <v>12000000</v>
      </c>
      <c r="I39" s="4">
        <v>2</v>
      </c>
      <c r="J39" s="8">
        <v>1.3888888888888889E-3</v>
      </c>
      <c r="K39" s="4" t="s">
        <v>18</v>
      </c>
      <c r="L39" s="4" t="s">
        <v>35</v>
      </c>
      <c r="M39" s="4" t="s">
        <v>25</v>
      </c>
      <c r="N39" s="4" t="s">
        <v>78</v>
      </c>
      <c r="O39" s="4" t="s">
        <v>53</v>
      </c>
    </row>
    <row r="40" spans="1:15" ht="21" customHeight="1" x14ac:dyDescent="0.25">
      <c r="A40" s="19"/>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1:15" ht="21" customHeight="1" x14ac:dyDescent="0.25">
      <c r="A41" s="19"/>
      <c r="B41" s="4" t="s">
        <v>14</v>
      </c>
      <c r="C41" s="5">
        <v>3</v>
      </c>
      <c r="D41" s="6" t="s">
        <v>44</v>
      </c>
      <c r="E41" s="4" t="s">
        <v>32</v>
      </c>
      <c r="F41" s="4" t="s">
        <v>17</v>
      </c>
      <c r="G41" s="7">
        <v>1</v>
      </c>
      <c r="H41" s="1">
        <v>19000000</v>
      </c>
      <c r="I41" s="4">
        <v>3</v>
      </c>
      <c r="J41" s="8">
        <v>1.3888888888888889E-3</v>
      </c>
      <c r="K41" s="4" t="s">
        <v>46</v>
      </c>
      <c r="L41" s="4" t="s">
        <v>64</v>
      </c>
      <c r="M41" s="4" t="s">
        <v>48</v>
      </c>
      <c r="N41" s="4" t="s">
        <v>78</v>
      </c>
      <c r="O41" s="4" t="s">
        <v>53</v>
      </c>
    </row>
    <row r="42" spans="1:15" ht="21" customHeight="1" x14ac:dyDescent="0.25">
      <c r="A42" s="19"/>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1:15" ht="21" customHeight="1" x14ac:dyDescent="0.25">
      <c r="A43" s="19"/>
      <c r="B43" s="4" t="s">
        <v>14</v>
      </c>
      <c r="C43" s="5">
        <v>13</v>
      </c>
      <c r="D43" s="6" t="s">
        <v>44</v>
      </c>
      <c r="E43" s="4" t="s">
        <v>49</v>
      </c>
      <c r="F43" s="4" t="s">
        <v>68</v>
      </c>
      <c r="G43" s="7">
        <v>4</v>
      </c>
      <c r="H43" s="1">
        <v>20000000</v>
      </c>
      <c r="I43" s="4">
        <v>3</v>
      </c>
      <c r="J43" s="8">
        <v>1.3888888888888889E-3</v>
      </c>
      <c r="K43" s="4" t="s">
        <v>61</v>
      </c>
      <c r="L43" s="4" t="s">
        <v>19</v>
      </c>
      <c r="M43" s="4" t="s">
        <v>30</v>
      </c>
      <c r="N43" s="4" t="s">
        <v>77</v>
      </c>
      <c r="O43" s="4" t="s">
        <v>54</v>
      </c>
    </row>
    <row r="44" spans="1:15" ht="21" customHeight="1" x14ac:dyDescent="0.25">
      <c r="A44" s="19"/>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1:15" ht="21" customHeight="1" x14ac:dyDescent="0.25">
      <c r="A45" s="19"/>
      <c r="B45" s="4" t="s">
        <v>14</v>
      </c>
      <c r="C45" s="5">
        <v>30</v>
      </c>
      <c r="D45" s="6" t="s">
        <v>44</v>
      </c>
      <c r="E45" s="4" t="s">
        <v>49</v>
      </c>
      <c r="F45" s="4" t="s">
        <v>23</v>
      </c>
      <c r="G45" s="7">
        <v>2</v>
      </c>
      <c r="H45" s="1">
        <v>10000000</v>
      </c>
      <c r="I45" s="4">
        <v>1</v>
      </c>
      <c r="J45" s="8">
        <v>1.3888888888888889E-3</v>
      </c>
      <c r="K45" s="4" t="s">
        <v>18</v>
      </c>
      <c r="L45" s="4" t="s">
        <v>29</v>
      </c>
      <c r="M45" s="4" t="s">
        <v>33</v>
      </c>
      <c r="N45" s="4" t="s">
        <v>77</v>
      </c>
      <c r="O45" s="4" t="s">
        <v>65</v>
      </c>
    </row>
    <row r="46" spans="1:15" ht="21" customHeight="1" x14ac:dyDescent="0.25">
      <c r="A46" s="19"/>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1:15" ht="21" customHeight="1" x14ac:dyDescent="0.25">
      <c r="A47" s="19"/>
      <c r="B47" s="4" t="s">
        <v>14</v>
      </c>
      <c r="C47" s="5">
        <v>6</v>
      </c>
      <c r="D47" s="6" t="s">
        <v>44</v>
      </c>
      <c r="E47" s="4" t="s">
        <v>49</v>
      </c>
      <c r="F47" s="4" t="s">
        <v>68</v>
      </c>
      <c r="G47" s="7">
        <v>1</v>
      </c>
      <c r="H47" s="1">
        <v>7000000</v>
      </c>
      <c r="I47" s="4">
        <v>3</v>
      </c>
      <c r="J47" s="8">
        <v>1.3888888888888889E-3</v>
      </c>
      <c r="K47" s="4" t="s">
        <v>18</v>
      </c>
      <c r="L47" s="4" t="s">
        <v>64</v>
      </c>
      <c r="M47" s="4" t="s">
        <v>51</v>
      </c>
      <c r="N47" s="4" t="s">
        <v>66</v>
      </c>
      <c r="O47" s="4" t="s">
        <v>67</v>
      </c>
    </row>
    <row r="48" spans="1:15" ht="21" customHeight="1" x14ac:dyDescent="0.25">
      <c r="A48" s="19"/>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1:15" ht="21" customHeight="1" x14ac:dyDescent="0.25">
      <c r="A49" s="19"/>
      <c r="B49" s="4" t="s">
        <v>14</v>
      </c>
      <c r="C49" s="5">
        <v>3</v>
      </c>
      <c r="D49" s="6" t="s">
        <v>69</v>
      </c>
      <c r="E49" s="4" t="s">
        <v>32</v>
      </c>
      <c r="F49" s="4" t="s">
        <v>23</v>
      </c>
      <c r="G49" s="7">
        <v>5</v>
      </c>
      <c r="H49" s="1">
        <v>20000000</v>
      </c>
      <c r="I49" s="4">
        <v>4</v>
      </c>
      <c r="J49" s="8">
        <v>1.3888888888888889E-3</v>
      </c>
      <c r="K49" s="4" t="s">
        <v>18</v>
      </c>
      <c r="L49" s="4" t="s">
        <v>39</v>
      </c>
      <c r="M49" s="4" t="s">
        <v>51</v>
      </c>
      <c r="N49" s="4" t="s">
        <v>76</v>
      </c>
      <c r="O49" s="4" t="s">
        <v>52</v>
      </c>
    </row>
    <row r="50" spans="1:15" ht="21" customHeight="1" x14ac:dyDescent="0.25">
      <c r="A50" s="19"/>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1:15" ht="21" customHeight="1" x14ac:dyDescent="0.25">
      <c r="A51" s="19"/>
      <c r="B51" s="4" t="s">
        <v>14</v>
      </c>
      <c r="C51" s="5">
        <v>11</v>
      </c>
      <c r="D51" s="6" t="s">
        <v>57</v>
      </c>
      <c r="E51" s="4" t="s">
        <v>28</v>
      </c>
      <c r="F51" s="4" t="s">
        <v>23</v>
      </c>
      <c r="G51" s="7">
        <v>5</v>
      </c>
      <c r="H51" s="1">
        <v>25000000</v>
      </c>
      <c r="I51" s="4">
        <v>1</v>
      </c>
      <c r="J51" s="8">
        <v>1.3888888888888889E-3</v>
      </c>
      <c r="K51" s="4" t="s">
        <v>18</v>
      </c>
      <c r="L51" s="4" t="s">
        <v>29</v>
      </c>
      <c r="M51" s="4" t="s">
        <v>43</v>
      </c>
      <c r="N51" s="4" t="s">
        <v>76</v>
      </c>
      <c r="O51" s="4" t="s">
        <v>31</v>
      </c>
    </row>
    <row r="52" spans="1:15" ht="21" customHeight="1" x14ac:dyDescent="0.25">
      <c r="A52" s="19"/>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1:15" ht="21" customHeight="1" x14ac:dyDescent="0.25">
      <c r="A53" s="19"/>
      <c r="B53" s="4" t="s">
        <v>14</v>
      </c>
      <c r="C53" s="5">
        <v>3</v>
      </c>
      <c r="D53" s="6" t="s">
        <v>15</v>
      </c>
      <c r="E53" s="4" t="s">
        <v>38</v>
      </c>
      <c r="F53" s="4" t="s">
        <v>42</v>
      </c>
      <c r="G53" s="7">
        <v>4</v>
      </c>
      <c r="H53" s="1">
        <v>15000000</v>
      </c>
      <c r="I53" s="4">
        <v>1</v>
      </c>
      <c r="J53" s="8">
        <v>1.3888888888888889E-3</v>
      </c>
      <c r="K53" s="4" t="s">
        <v>18</v>
      </c>
      <c r="L53" s="4" t="s">
        <v>56</v>
      </c>
      <c r="M53" s="4" t="s">
        <v>20</v>
      </c>
      <c r="N53" s="4" t="s">
        <v>78</v>
      </c>
      <c r="O53" s="4" t="s">
        <v>41</v>
      </c>
    </row>
    <row r="54" spans="1:15" ht="21" customHeight="1" x14ac:dyDescent="0.25">
      <c r="A54" s="19"/>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1:15" ht="21" customHeight="1" x14ac:dyDescent="0.25">
      <c r="A55" s="19"/>
      <c r="B55" s="4" t="s">
        <v>14</v>
      </c>
      <c r="C55" s="5">
        <v>10</v>
      </c>
      <c r="D55" s="6" t="s">
        <v>59</v>
      </c>
      <c r="E55" s="4" t="s">
        <v>38</v>
      </c>
      <c r="F55" s="4" t="s">
        <v>17</v>
      </c>
      <c r="G55" s="7">
        <v>4</v>
      </c>
      <c r="H55" s="1">
        <v>20000000</v>
      </c>
      <c r="I55" s="4">
        <v>3</v>
      </c>
      <c r="J55" s="8">
        <v>1.3888888888888889E-3</v>
      </c>
      <c r="K55" s="4" t="s">
        <v>18</v>
      </c>
      <c r="L55" s="4" t="s">
        <v>47</v>
      </c>
      <c r="M55" s="4" t="s">
        <v>33</v>
      </c>
      <c r="N55" s="4" t="s">
        <v>77</v>
      </c>
      <c r="O55" s="4" t="s">
        <v>54</v>
      </c>
    </row>
    <row r="56" spans="1:15" ht="21" customHeight="1" x14ac:dyDescent="0.25">
      <c r="A56" s="19"/>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1:15" ht="21" customHeight="1" x14ac:dyDescent="0.25">
      <c r="A57" s="19"/>
      <c r="B57" s="4" t="s">
        <v>14</v>
      </c>
      <c r="C57" s="5">
        <v>12</v>
      </c>
      <c r="D57" s="6" t="s">
        <v>60</v>
      </c>
      <c r="E57" s="4" t="s">
        <v>28</v>
      </c>
      <c r="F57" s="4" t="s">
        <v>23</v>
      </c>
      <c r="G57" s="7">
        <v>2</v>
      </c>
      <c r="H57" s="1">
        <v>38000000</v>
      </c>
      <c r="I57" s="4">
        <v>3</v>
      </c>
      <c r="J57" s="8">
        <v>1.3888888888888889E-3</v>
      </c>
      <c r="K57" s="4" t="s">
        <v>46</v>
      </c>
      <c r="L57" s="4" t="s">
        <v>39</v>
      </c>
      <c r="M57" s="4" t="s">
        <v>40</v>
      </c>
      <c r="N57" s="4" t="s">
        <v>78</v>
      </c>
      <c r="O57" s="4" t="s">
        <v>53</v>
      </c>
    </row>
    <row r="58" spans="1:15" ht="21" customHeight="1" x14ac:dyDescent="0.25">
      <c r="A58" s="19"/>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1:15" ht="21" customHeight="1" x14ac:dyDescent="0.25">
      <c r="A59" s="19"/>
      <c r="B59" s="4" t="s">
        <v>70</v>
      </c>
      <c r="C59" s="5">
        <v>11</v>
      </c>
      <c r="D59" s="6" t="s">
        <v>58</v>
      </c>
      <c r="E59" s="4" t="s">
        <v>32</v>
      </c>
      <c r="F59" s="4" t="s">
        <v>17</v>
      </c>
      <c r="G59" s="7">
        <v>0</v>
      </c>
      <c r="H59" s="1">
        <v>0</v>
      </c>
      <c r="I59" s="4">
        <v>1</v>
      </c>
      <c r="J59" s="8">
        <v>1.3888888888888889E-3</v>
      </c>
      <c r="K59" s="4"/>
      <c r="L59" s="4"/>
      <c r="M59" s="4" t="s">
        <v>30</v>
      </c>
      <c r="N59" s="4" t="s">
        <v>78</v>
      </c>
      <c r="O59" s="4" t="s">
        <v>62</v>
      </c>
    </row>
    <row r="60" spans="1:15" ht="21" customHeight="1" x14ac:dyDescent="0.25">
      <c r="A60" s="19"/>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1:15" ht="21" customHeight="1" x14ac:dyDescent="0.25">
      <c r="A61" s="19"/>
      <c r="B61" s="4" t="s">
        <v>70</v>
      </c>
      <c r="C61" s="5">
        <v>1</v>
      </c>
      <c r="D61" s="6" t="s">
        <v>59</v>
      </c>
      <c r="E61" s="4" t="s">
        <v>16</v>
      </c>
      <c r="F61" s="4" t="s">
        <v>23</v>
      </c>
      <c r="G61" s="7">
        <v>0</v>
      </c>
      <c r="H61" s="1">
        <v>0</v>
      </c>
      <c r="I61" s="4">
        <v>1</v>
      </c>
      <c r="J61" s="8">
        <v>1.3888888888888889E-3</v>
      </c>
      <c r="K61" s="4"/>
      <c r="L61" s="4"/>
      <c r="M61" s="4" t="s">
        <v>20</v>
      </c>
      <c r="N61" s="4" t="s">
        <v>77</v>
      </c>
      <c r="O61" s="4" t="s">
        <v>54</v>
      </c>
    </row>
    <row r="62" spans="1:15" ht="21" customHeight="1" x14ac:dyDescent="0.25">
      <c r="A62" s="19"/>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1:15" ht="21" customHeight="1" x14ac:dyDescent="0.25">
      <c r="A63" s="19"/>
      <c r="B63" s="4" t="s">
        <v>70</v>
      </c>
      <c r="C63" s="5">
        <v>7</v>
      </c>
      <c r="D63" s="6" t="s">
        <v>37</v>
      </c>
      <c r="E63" s="4" t="s">
        <v>49</v>
      </c>
      <c r="F63" s="4" t="s">
        <v>23</v>
      </c>
      <c r="G63" s="7">
        <v>0</v>
      </c>
      <c r="H63" s="1">
        <v>0</v>
      </c>
      <c r="I63" s="4">
        <v>6</v>
      </c>
      <c r="J63" s="8">
        <v>1.3888888888888889E-3</v>
      </c>
      <c r="K63" s="4"/>
      <c r="L63" s="4"/>
      <c r="M63" s="4" t="s">
        <v>43</v>
      </c>
      <c r="N63" s="4" t="s">
        <v>66</v>
      </c>
      <c r="O63" s="4" t="s">
        <v>67</v>
      </c>
    </row>
    <row r="64" spans="1:15" ht="21" customHeight="1" x14ac:dyDescent="0.25">
      <c r="A64" s="19"/>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1:15" ht="21" customHeight="1" x14ac:dyDescent="0.25">
      <c r="A65" s="19"/>
      <c r="B65" s="4" t="s">
        <v>70</v>
      </c>
      <c r="C65" s="5">
        <v>23</v>
      </c>
      <c r="D65" s="6" t="s">
        <v>44</v>
      </c>
      <c r="E65" s="4" t="s">
        <v>16</v>
      </c>
      <c r="F65" s="4" t="s">
        <v>23</v>
      </c>
      <c r="G65" s="7">
        <v>0</v>
      </c>
      <c r="H65" s="1">
        <v>0</v>
      </c>
      <c r="I65" s="4">
        <v>3</v>
      </c>
      <c r="J65" s="8">
        <v>1.3888888888888889E-3</v>
      </c>
      <c r="K65" s="4"/>
      <c r="L65" s="4"/>
      <c r="M65" s="4" t="s">
        <v>20</v>
      </c>
      <c r="N65" s="4" t="s">
        <v>66</v>
      </c>
      <c r="O65" s="4" t="s">
        <v>36</v>
      </c>
    </row>
    <row r="66" spans="1:15" ht="21" customHeight="1" x14ac:dyDescent="0.25">
      <c r="A66" s="19"/>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1:15" ht="21" customHeight="1" x14ac:dyDescent="0.25">
      <c r="A67" s="19"/>
      <c r="B67" s="4" t="s">
        <v>70</v>
      </c>
      <c r="C67" s="5">
        <v>10</v>
      </c>
      <c r="D67" s="6" t="s">
        <v>69</v>
      </c>
      <c r="E67" s="4" t="s">
        <v>49</v>
      </c>
      <c r="F67" s="4" t="s">
        <v>17</v>
      </c>
      <c r="G67" s="7">
        <v>0</v>
      </c>
      <c r="H67" s="1">
        <v>0</v>
      </c>
      <c r="I67" s="4">
        <v>1</v>
      </c>
      <c r="J67" s="8">
        <v>1.3888888888888889E-3</v>
      </c>
      <c r="K67" s="4"/>
      <c r="L67" s="4"/>
      <c r="M67" s="4" t="s">
        <v>48</v>
      </c>
      <c r="N67" s="4" t="s">
        <v>78</v>
      </c>
      <c r="O67" s="4" t="s">
        <v>41</v>
      </c>
    </row>
    <row r="68" spans="1:15" ht="21" customHeight="1" x14ac:dyDescent="0.25">
      <c r="A68" s="19"/>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1:15" ht="21" customHeight="1" x14ac:dyDescent="0.25">
      <c r="A69" s="19"/>
      <c r="B69" s="4" t="s">
        <v>70</v>
      </c>
      <c r="C69" s="5">
        <v>14</v>
      </c>
      <c r="D69" s="6" t="s">
        <v>15</v>
      </c>
      <c r="E69" s="4" t="s">
        <v>16</v>
      </c>
      <c r="F69" s="4" t="s">
        <v>23</v>
      </c>
      <c r="G69" s="7">
        <v>0</v>
      </c>
      <c r="H69" s="1">
        <v>0</v>
      </c>
      <c r="I69" s="4">
        <v>5</v>
      </c>
      <c r="J69" s="8">
        <v>1.3888888888888889E-3</v>
      </c>
      <c r="K69" s="4"/>
      <c r="L69" s="4"/>
      <c r="M69" s="4" t="s">
        <v>33</v>
      </c>
      <c r="N69" s="4" t="s">
        <v>76</v>
      </c>
      <c r="O69" s="4" t="s">
        <v>52</v>
      </c>
    </row>
    <row r="70" spans="1:15" ht="21" customHeight="1" x14ac:dyDescent="0.25">
      <c r="A70" s="19"/>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1:15" ht="21" customHeight="1" x14ac:dyDescent="0.25">
      <c r="A71" s="19"/>
      <c r="B71" s="4" t="s">
        <v>70</v>
      </c>
      <c r="C71" s="5">
        <v>12</v>
      </c>
      <c r="D71" s="6" t="s">
        <v>60</v>
      </c>
      <c r="E71" s="4" t="s">
        <v>28</v>
      </c>
      <c r="F71" s="4" t="s">
        <v>17</v>
      </c>
      <c r="G71" s="7">
        <v>0</v>
      </c>
      <c r="H71" s="1">
        <v>0</v>
      </c>
      <c r="I71" s="4">
        <v>2</v>
      </c>
      <c r="J71" s="8">
        <v>1.3888888888888889E-3</v>
      </c>
      <c r="K71" s="4"/>
      <c r="L71" s="4"/>
      <c r="M71" s="4" t="s">
        <v>33</v>
      </c>
      <c r="N71" s="4" t="s">
        <v>76</v>
      </c>
      <c r="O71" s="4" t="s">
        <v>26</v>
      </c>
    </row>
    <row r="72" spans="1:15" ht="21" customHeight="1" x14ac:dyDescent="0.25">
      <c r="A72" s="19"/>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1:15" ht="21" customHeight="1" x14ac:dyDescent="0.25">
      <c r="A73" s="19"/>
      <c r="B73" s="4" t="s">
        <v>14</v>
      </c>
      <c r="C73" s="5">
        <v>12</v>
      </c>
      <c r="D73" s="6" t="s">
        <v>60</v>
      </c>
      <c r="E73" s="4" t="s">
        <v>16</v>
      </c>
      <c r="F73" s="4" t="s">
        <v>42</v>
      </c>
      <c r="G73" s="7">
        <v>2</v>
      </c>
      <c r="H73" s="1">
        <v>12000000</v>
      </c>
      <c r="I73" s="4">
        <v>2</v>
      </c>
      <c r="J73" s="8">
        <v>1.3888888888888889E-3</v>
      </c>
      <c r="K73" s="4" t="s">
        <v>18</v>
      </c>
      <c r="L73" s="4" t="s">
        <v>19</v>
      </c>
      <c r="M73" s="4" t="s">
        <v>30</v>
      </c>
      <c r="N73" s="4" t="s">
        <v>76</v>
      </c>
      <c r="O73" s="4" t="s">
        <v>26</v>
      </c>
    </row>
    <row r="74" spans="1:15" ht="21" customHeight="1" x14ac:dyDescent="0.25">
      <c r="A74" s="19"/>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1:15" ht="21" customHeight="1" x14ac:dyDescent="0.25">
      <c r="A75" s="19"/>
      <c r="B75" s="4" t="s">
        <v>14</v>
      </c>
      <c r="C75" s="5">
        <v>10</v>
      </c>
      <c r="D75" s="6" t="s">
        <v>22</v>
      </c>
      <c r="E75" s="4" t="s">
        <v>16</v>
      </c>
      <c r="F75" s="4" t="s">
        <v>68</v>
      </c>
      <c r="G75" s="7">
        <v>2</v>
      </c>
      <c r="H75" s="1">
        <v>12000000</v>
      </c>
      <c r="I75" s="4">
        <v>4</v>
      </c>
      <c r="J75" s="8">
        <v>1.3888888888888889E-3</v>
      </c>
      <c r="K75" s="4" t="s">
        <v>18</v>
      </c>
      <c r="L75" s="4" t="s">
        <v>50</v>
      </c>
      <c r="M75" s="4" t="s">
        <v>33</v>
      </c>
      <c r="N75" s="4" t="s">
        <v>76</v>
      </c>
      <c r="O75" s="4" t="s">
        <v>31</v>
      </c>
    </row>
    <row r="76" spans="1:15" ht="21" customHeight="1" x14ac:dyDescent="0.25">
      <c r="A76" s="19"/>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1:15" ht="21" customHeight="1" x14ac:dyDescent="0.25">
      <c r="A77" s="19"/>
      <c r="B77" s="4" t="s">
        <v>14</v>
      </c>
      <c r="C77" s="5">
        <v>8</v>
      </c>
      <c r="D77" s="6" t="s">
        <v>27</v>
      </c>
      <c r="E77" s="4" t="s">
        <v>32</v>
      </c>
      <c r="F77" s="4" t="s">
        <v>17</v>
      </c>
      <c r="G77" s="7">
        <v>5</v>
      </c>
      <c r="H77" s="1">
        <v>21000000</v>
      </c>
      <c r="I77" s="4">
        <v>4</v>
      </c>
      <c r="J77" s="8">
        <v>1.3888888888888889E-3</v>
      </c>
      <c r="K77" s="4" t="s">
        <v>18</v>
      </c>
      <c r="L77" s="4" t="s">
        <v>19</v>
      </c>
      <c r="M77" s="4" t="s">
        <v>43</v>
      </c>
      <c r="N77" s="4" t="s">
        <v>78</v>
      </c>
      <c r="O77" s="4" t="s">
        <v>66</v>
      </c>
    </row>
    <row r="78" spans="1:15" ht="21" customHeight="1" x14ac:dyDescent="0.25">
      <c r="A78" s="19"/>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1:15" ht="21" customHeight="1" x14ac:dyDescent="0.25">
      <c r="A79" s="19"/>
      <c r="B79" s="4" t="s">
        <v>14</v>
      </c>
      <c r="C79" s="5">
        <v>30</v>
      </c>
      <c r="D79" s="6" t="s">
        <v>27</v>
      </c>
      <c r="E79" s="4" t="s">
        <v>16</v>
      </c>
      <c r="F79" s="4" t="s">
        <v>45</v>
      </c>
      <c r="G79" s="7">
        <v>2</v>
      </c>
      <c r="H79" s="1">
        <v>12000000</v>
      </c>
      <c r="I79" s="4">
        <v>3</v>
      </c>
      <c r="J79" s="8">
        <v>1.3888888888888889E-3</v>
      </c>
      <c r="K79" s="4" t="s">
        <v>18</v>
      </c>
      <c r="L79" s="4" t="s">
        <v>47</v>
      </c>
      <c r="M79" s="4" t="s">
        <v>48</v>
      </c>
      <c r="N79" s="4" t="s">
        <v>78</v>
      </c>
      <c r="O79" s="4" t="s">
        <v>63</v>
      </c>
    </row>
    <row r="80" spans="1:15" ht="21" customHeight="1" x14ac:dyDescent="0.25">
      <c r="A80" s="19"/>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1:15" ht="21" customHeight="1" x14ac:dyDescent="0.25">
      <c r="A81" s="19"/>
      <c r="B81" s="4" t="s">
        <v>14</v>
      </c>
      <c r="C81" s="5">
        <v>30</v>
      </c>
      <c r="D81" s="6" t="s">
        <v>37</v>
      </c>
      <c r="E81" s="4" t="s">
        <v>38</v>
      </c>
      <c r="F81" s="4" t="s">
        <v>42</v>
      </c>
      <c r="G81" s="7">
        <v>3</v>
      </c>
      <c r="H81" s="1">
        <v>15000000</v>
      </c>
      <c r="I81" s="4">
        <v>1</v>
      </c>
      <c r="J81" s="8">
        <v>1.3888888888888889E-3</v>
      </c>
      <c r="K81" s="4" t="s">
        <v>18</v>
      </c>
      <c r="L81" s="4" t="s">
        <v>19</v>
      </c>
      <c r="M81" s="4" t="s">
        <v>25</v>
      </c>
      <c r="N81" s="4" t="s">
        <v>76</v>
      </c>
      <c r="O81" s="4" t="s">
        <v>26</v>
      </c>
    </row>
    <row r="82" spans="1:15" ht="21" customHeight="1" x14ac:dyDescent="0.25">
      <c r="A82" s="19"/>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1:15" ht="21" customHeight="1" x14ac:dyDescent="0.25">
      <c r="A83" s="19"/>
      <c r="B83" s="4" t="s">
        <v>14</v>
      </c>
      <c r="C83" s="5">
        <v>11</v>
      </c>
      <c r="D83" s="6" t="s">
        <v>37</v>
      </c>
      <c r="E83" s="4" t="s">
        <v>38</v>
      </c>
      <c r="F83" s="4" t="s">
        <v>42</v>
      </c>
      <c r="G83" s="7">
        <v>3</v>
      </c>
      <c r="H83" s="1">
        <v>15000000</v>
      </c>
      <c r="I83" s="4">
        <v>2</v>
      </c>
      <c r="J83" s="8">
        <v>1.3888888888888889E-3</v>
      </c>
      <c r="K83" s="4" t="s">
        <v>18</v>
      </c>
      <c r="L83" s="4" t="s">
        <v>56</v>
      </c>
      <c r="M83" s="4" t="s">
        <v>51</v>
      </c>
      <c r="N83" s="4" t="s">
        <v>76</v>
      </c>
      <c r="O83" s="4" t="s">
        <v>52</v>
      </c>
    </row>
    <row r="84" spans="1:15" ht="21" customHeight="1" x14ac:dyDescent="0.25">
      <c r="A84" s="19"/>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1:15" ht="21" customHeight="1" x14ac:dyDescent="0.25">
      <c r="A85" s="19"/>
      <c r="B85" s="4" t="s">
        <v>14</v>
      </c>
      <c r="C85" s="5">
        <v>22</v>
      </c>
      <c r="D85" s="6" t="s">
        <v>44</v>
      </c>
      <c r="E85" s="4" t="s">
        <v>32</v>
      </c>
      <c r="F85" s="4" t="s">
        <v>23</v>
      </c>
      <c r="G85" s="7">
        <v>2</v>
      </c>
      <c r="H85" s="1">
        <v>38000000</v>
      </c>
      <c r="I85" s="4">
        <v>4</v>
      </c>
      <c r="J85" s="8">
        <v>1.3888888888888889E-3</v>
      </c>
      <c r="K85" s="4" t="s">
        <v>46</v>
      </c>
      <c r="L85" s="4" t="s">
        <v>56</v>
      </c>
      <c r="M85" s="4" t="s">
        <v>33</v>
      </c>
      <c r="N85" s="4" t="s">
        <v>66</v>
      </c>
      <c r="O85" s="4" t="s">
        <v>67</v>
      </c>
    </row>
    <row r="86" spans="1:15" ht="21" customHeight="1" x14ac:dyDescent="0.25">
      <c r="A86" s="19"/>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1:15" ht="21" customHeight="1" x14ac:dyDescent="0.25">
      <c r="A87" s="19"/>
      <c r="B87" s="4" t="s">
        <v>14</v>
      </c>
      <c r="C87" s="5">
        <v>8</v>
      </c>
      <c r="D87" s="6" t="s">
        <v>44</v>
      </c>
      <c r="E87" s="4" t="s">
        <v>49</v>
      </c>
      <c r="F87" s="4" t="s">
        <v>17</v>
      </c>
      <c r="G87" s="7">
        <v>2</v>
      </c>
      <c r="H87" s="1">
        <v>38000000</v>
      </c>
      <c r="I87" s="4">
        <v>1</v>
      </c>
      <c r="J87" s="8">
        <v>1.3888888888888889E-3</v>
      </c>
      <c r="K87" s="4" t="s">
        <v>46</v>
      </c>
      <c r="L87" s="4" t="s">
        <v>50</v>
      </c>
      <c r="M87" s="4" t="s">
        <v>25</v>
      </c>
      <c r="N87" s="4" t="s">
        <v>78</v>
      </c>
      <c r="O87" s="4" t="s">
        <v>21</v>
      </c>
    </row>
    <row r="88" spans="1:15" ht="21" customHeight="1" x14ac:dyDescent="0.25">
      <c r="A88" s="19"/>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1:15" ht="21" customHeight="1" x14ac:dyDescent="0.25">
      <c r="A89" s="19"/>
      <c r="B89" s="4" t="s">
        <v>14</v>
      </c>
      <c r="C89" s="5">
        <v>1</v>
      </c>
      <c r="D89" s="6" t="s">
        <v>59</v>
      </c>
      <c r="E89" s="4" t="s">
        <v>32</v>
      </c>
      <c r="F89" s="4" t="s">
        <v>23</v>
      </c>
      <c r="G89" s="7">
        <v>5</v>
      </c>
      <c r="H89" s="1">
        <v>25000000</v>
      </c>
      <c r="I89" s="4">
        <v>1</v>
      </c>
      <c r="J89" s="8">
        <v>1.3888888888888889E-3</v>
      </c>
      <c r="K89" s="4" t="s">
        <v>18</v>
      </c>
      <c r="L89" s="4" t="s">
        <v>47</v>
      </c>
      <c r="M89" s="4" t="s">
        <v>30</v>
      </c>
      <c r="N89" s="4" t="s">
        <v>66</v>
      </c>
      <c r="O89" s="4" t="s">
        <v>67</v>
      </c>
    </row>
    <row r="90" spans="1:15" ht="21" customHeight="1" x14ac:dyDescent="0.25">
      <c r="A90" s="19"/>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1:15" ht="21" customHeight="1" x14ac:dyDescent="0.25">
      <c r="A91" s="19"/>
      <c r="B91" s="4" t="s">
        <v>14</v>
      </c>
      <c r="C91" s="5">
        <v>12</v>
      </c>
      <c r="D91" s="6" t="s">
        <v>60</v>
      </c>
      <c r="E91" s="4" t="s">
        <v>16</v>
      </c>
      <c r="F91" s="4" t="s">
        <v>42</v>
      </c>
      <c r="G91" s="7">
        <v>3</v>
      </c>
      <c r="H91" s="1">
        <v>15000000</v>
      </c>
      <c r="I91" s="4">
        <v>5</v>
      </c>
      <c r="J91" s="8">
        <v>1.3888888888888889E-3</v>
      </c>
      <c r="K91" s="4" t="s">
        <v>18</v>
      </c>
      <c r="L91" s="4" t="s">
        <v>39</v>
      </c>
      <c r="M91" s="4" t="s">
        <v>48</v>
      </c>
      <c r="N91" s="4" t="s">
        <v>78</v>
      </c>
      <c r="O91" s="4" t="s">
        <v>63</v>
      </c>
    </row>
    <row r="92" spans="1:15" ht="21" customHeight="1" x14ac:dyDescent="0.25">
      <c r="A92" s="19"/>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1:15" ht="21" customHeight="1" x14ac:dyDescent="0.25">
      <c r="A93" s="19"/>
      <c r="B93" s="4" t="s">
        <v>70</v>
      </c>
      <c r="C93" s="5">
        <v>3</v>
      </c>
      <c r="D93" s="6" t="s">
        <v>60</v>
      </c>
      <c r="E93" s="4" t="s">
        <v>28</v>
      </c>
      <c r="F93" s="4" t="s">
        <v>23</v>
      </c>
      <c r="G93" s="7">
        <v>0</v>
      </c>
      <c r="H93" s="1">
        <v>0</v>
      </c>
      <c r="I93" s="4">
        <v>2</v>
      </c>
      <c r="J93" s="8">
        <v>1.3888888888888889E-3</v>
      </c>
      <c r="K93" s="4"/>
      <c r="L93" s="4"/>
      <c r="M93" s="4" t="s">
        <v>48</v>
      </c>
      <c r="N93" s="4" t="s">
        <v>76</v>
      </c>
      <c r="O93" s="4" t="s">
        <v>26</v>
      </c>
    </row>
    <row r="94" spans="1:15" ht="21" customHeight="1" x14ac:dyDescent="0.25">
      <c r="A94" s="19"/>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1:15" ht="21" customHeight="1" x14ac:dyDescent="0.25">
      <c r="A95" s="19"/>
      <c r="B95" s="4" t="s">
        <v>70</v>
      </c>
      <c r="C95" s="5">
        <v>29</v>
      </c>
      <c r="D95" s="6" t="s">
        <v>37</v>
      </c>
      <c r="E95" s="4" t="s">
        <v>28</v>
      </c>
      <c r="F95" s="4" t="s">
        <v>17</v>
      </c>
      <c r="G95" s="7">
        <v>0</v>
      </c>
      <c r="H95" s="1">
        <v>0</v>
      </c>
      <c r="I95" s="4">
        <v>4</v>
      </c>
      <c r="J95" s="8">
        <v>1.3888888888888889E-3</v>
      </c>
      <c r="K95" s="4"/>
      <c r="L95" s="4"/>
      <c r="M95" s="4" t="s">
        <v>33</v>
      </c>
      <c r="N95" s="4" t="s">
        <v>77</v>
      </c>
      <c r="O95" s="4" t="s">
        <v>65</v>
      </c>
    </row>
    <row r="96" spans="1:15" ht="21" customHeight="1" x14ac:dyDescent="0.25">
      <c r="A96" s="19"/>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1:15" ht="21" customHeight="1" x14ac:dyDescent="0.25">
      <c r="A97" s="19"/>
      <c r="B97" s="4" t="s">
        <v>70</v>
      </c>
      <c r="C97" s="5">
        <v>19</v>
      </c>
      <c r="D97" s="6" t="s">
        <v>44</v>
      </c>
      <c r="E97" s="4" t="s">
        <v>49</v>
      </c>
      <c r="F97" s="4" t="s">
        <v>42</v>
      </c>
      <c r="G97" s="7">
        <v>0</v>
      </c>
      <c r="H97" s="1">
        <v>0</v>
      </c>
      <c r="I97" s="4">
        <v>2</v>
      </c>
      <c r="J97" s="8">
        <v>1.3888888888888889E-3</v>
      </c>
      <c r="K97" s="4"/>
      <c r="L97" s="4"/>
      <c r="M97" s="4" t="s">
        <v>51</v>
      </c>
      <c r="N97" s="4" t="s">
        <v>66</v>
      </c>
      <c r="O97" s="4" t="s">
        <v>67</v>
      </c>
    </row>
    <row r="98" spans="1:15" ht="21" customHeight="1" x14ac:dyDescent="0.25">
      <c r="A98" s="19"/>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1:15" ht="21" customHeight="1" x14ac:dyDescent="0.25">
      <c r="A99" s="19"/>
      <c r="B99" s="4" t="s">
        <v>70</v>
      </c>
      <c r="C99" s="5">
        <v>29</v>
      </c>
      <c r="D99" s="6" t="s">
        <v>69</v>
      </c>
      <c r="E99" s="4" t="s">
        <v>49</v>
      </c>
      <c r="F99" s="4" t="s">
        <v>17</v>
      </c>
      <c r="G99" s="7">
        <v>0</v>
      </c>
      <c r="H99" s="1">
        <v>0</v>
      </c>
      <c r="I99" s="4">
        <v>1</v>
      </c>
      <c r="J99" s="8">
        <v>1.3888888888888889E-3</v>
      </c>
      <c r="K99" s="4"/>
      <c r="L99" s="4"/>
      <c r="M99" s="4" t="s">
        <v>30</v>
      </c>
      <c r="N99" s="4" t="s">
        <v>78</v>
      </c>
      <c r="O99" s="4" t="s">
        <v>62</v>
      </c>
    </row>
    <row r="100" spans="1:15" ht="21" customHeight="1" x14ac:dyDescent="0.25">
      <c r="A100" s="19"/>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1:15" ht="21" customHeight="1" x14ac:dyDescent="0.25">
      <c r="A101" s="19"/>
      <c r="B101" s="4" t="s">
        <v>70</v>
      </c>
      <c r="C101" s="5">
        <v>30</v>
      </c>
      <c r="D101" s="6" t="s">
        <v>69</v>
      </c>
      <c r="E101" s="4" t="s">
        <v>28</v>
      </c>
      <c r="F101" s="4" t="s">
        <v>23</v>
      </c>
      <c r="G101" s="7">
        <v>0</v>
      </c>
      <c r="H101" s="1">
        <v>0</v>
      </c>
      <c r="I101" s="4">
        <v>1</v>
      </c>
      <c r="J101" s="8">
        <v>1.3888888888888889E-3</v>
      </c>
      <c r="K101" s="4"/>
      <c r="L101" s="4"/>
      <c r="M101" s="4" t="s">
        <v>48</v>
      </c>
      <c r="N101" s="4" t="s">
        <v>77</v>
      </c>
      <c r="O101" s="4" t="s">
        <v>54</v>
      </c>
    </row>
    <row r="102" spans="1:15" ht="21" customHeight="1" x14ac:dyDescent="0.25">
      <c r="A102" s="19"/>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1:15" ht="21" customHeight="1" x14ac:dyDescent="0.25">
      <c r="A103" s="19"/>
      <c r="B103" s="4" t="s">
        <v>14</v>
      </c>
      <c r="C103" s="5">
        <v>11</v>
      </c>
      <c r="D103" s="6" t="s">
        <v>55</v>
      </c>
      <c r="E103" s="4" t="s">
        <v>49</v>
      </c>
      <c r="F103" s="4" t="s">
        <v>17</v>
      </c>
      <c r="G103" s="7">
        <v>4</v>
      </c>
      <c r="H103" s="1">
        <v>20000000</v>
      </c>
      <c r="I103" s="4">
        <v>2</v>
      </c>
      <c r="J103" s="8">
        <v>1.3888888888888889E-3</v>
      </c>
      <c r="K103" s="4" t="s">
        <v>61</v>
      </c>
      <c r="L103" s="4" t="s">
        <v>35</v>
      </c>
      <c r="M103" s="4" t="s">
        <v>30</v>
      </c>
      <c r="N103" s="4" t="s">
        <v>66</v>
      </c>
      <c r="O103" s="4" t="s">
        <v>67</v>
      </c>
    </row>
    <row r="104" spans="1:15" ht="21" customHeight="1" x14ac:dyDescent="0.25">
      <c r="A104" s="19"/>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1:15" ht="21" customHeight="1" x14ac:dyDescent="0.25">
      <c r="A105" s="19"/>
      <c r="B105" s="4" t="s">
        <v>14</v>
      </c>
      <c r="C105" s="5">
        <v>11</v>
      </c>
      <c r="D105" s="6" t="s">
        <v>57</v>
      </c>
      <c r="E105" s="4" t="s">
        <v>49</v>
      </c>
      <c r="F105" s="4" t="s">
        <v>42</v>
      </c>
      <c r="G105" s="7">
        <v>2</v>
      </c>
      <c r="H105" s="1">
        <v>10000000</v>
      </c>
      <c r="I105" s="4">
        <v>1</v>
      </c>
      <c r="J105" s="8">
        <v>1.3888888888888889E-3</v>
      </c>
      <c r="K105" s="4" t="s">
        <v>18</v>
      </c>
      <c r="L105" s="4" t="s">
        <v>39</v>
      </c>
      <c r="M105" s="4" t="s">
        <v>33</v>
      </c>
      <c r="N105" s="4" t="s">
        <v>78</v>
      </c>
      <c r="O105" s="4" t="s">
        <v>63</v>
      </c>
    </row>
    <row r="106" spans="1:15" ht="21" customHeight="1" x14ac:dyDescent="0.25">
      <c r="A106" s="19"/>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1:15" ht="21" customHeight="1" x14ac:dyDescent="0.25">
      <c r="A107" s="19"/>
      <c r="B107" s="4" t="s">
        <v>14</v>
      </c>
      <c r="C107" s="5">
        <v>1</v>
      </c>
      <c r="D107" s="6" t="s">
        <v>72</v>
      </c>
      <c r="E107" s="4" t="s">
        <v>73</v>
      </c>
      <c r="F107" s="4" t="s">
        <v>23</v>
      </c>
      <c r="G107" s="7">
        <v>2</v>
      </c>
      <c r="H107" s="1">
        <v>12000000</v>
      </c>
      <c r="I107" s="4">
        <v>5</v>
      </c>
      <c r="J107" s="8">
        <v>1.3888888888888889E-3</v>
      </c>
      <c r="K107" s="4" t="s">
        <v>18</v>
      </c>
      <c r="L107" s="4" t="s">
        <v>56</v>
      </c>
      <c r="M107" s="4" t="s">
        <v>48</v>
      </c>
      <c r="N107" s="4" t="s">
        <v>77</v>
      </c>
      <c r="O107" s="4" t="s">
        <v>54</v>
      </c>
    </row>
    <row r="108" spans="1:15" ht="21" customHeight="1" x14ac:dyDescent="0.25">
      <c r="A108" s="19"/>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1:15" ht="21" customHeight="1" x14ac:dyDescent="0.25">
      <c r="A109" s="19"/>
      <c r="B109" s="4" t="s">
        <v>14</v>
      </c>
      <c r="C109" s="5">
        <v>13</v>
      </c>
      <c r="D109" s="6" t="s">
        <v>27</v>
      </c>
      <c r="E109" s="4" t="s">
        <v>38</v>
      </c>
      <c r="F109" s="4" t="s">
        <v>42</v>
      </c>
      <c r="G109" s="7">
        <v>3</v>
      </c>
      <c r="H109" s="1">
        <v>12000000</v>
      </c>
      <c r="I109" s="4">
        <v>1</v>
      </c>
      <c r="J109" s="8">
        <v>1.3888888888888889E-3</v>
      </c>
      <c r="K109" s="4" t="s">
        <v>18</v>
      </c>
      <c r="L109" s="4" t="s">
        <v>47</v>
      </c>
      <c r="M109" s="4" t="s">
        <v>48</v>
      </c>
      <c r="N109" s="4" t="s">
        <v>78</v>
      </c>
      <c r="O109" s="4" t="s">
        <v>62</v>
      </c>
    </row>
    <row r="110" spans="1:15" ht="21" customHeight="1" x14ac:dyDescent="0.25">
      <c r="A110" s="19"/>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1:15" ht="21" customHeight="1" x14ac:dyDescent="0.25">
      <c r="A111" s="19"/>
      <c r="B111" s="4" t="s">
        <v>14</v>
      </c>
      <c r="C111" s="5">
        <v>21</v>
      </c>
      <c r="D111" s="6" t="s">
        <v>37</v>
      </c>
      <c r="E111" s="4" t="s">
        <v>32</v>
      </c>
      <c r="F111" s="4" t="s">
        <v>42</v>
      </c>
      <c r="G111" s="7">
        <v>1</v>
      </c>
      <c r="H111" s="1">
        <v>19000000</v>
      </c>
      <c r="I111" s="4">
        <v>1</v>
      </c>
      <c r="J111" s="8">
        <v>1.3888888888888889E-3</v>
      </c>
      <c r="K111" s="4" t="s">
        <v>46</v>
      </c>
      <c r="L111" s="4" t="s">
        <v>39</v>
      </c>
      <c r="M111" s="4" t="s">
        <v>30</v>
      </c>
      <c r="N111" s="4" t="s">
        <v>78</v>
      </c>
      <c r="O111" s="4" t="s">
        <v>63</v>
      </c>
    </row>
    <row r="112" spans="1:15" ht="21" customHeight="1" x14ac:dyDescent="0.25">
      <c r="A112" s="19"/>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1:15" ht="21" customHeight="1" x14ac:dyDescent="0.25">
      <c r="A113" s="19"/>
      <c r="B113" s="4" t="s">
        <v>14</v>
      </c>
      <c r="C113" s="5">
        <v>8</v>
      </c>
      <c r="D113" s="6" t="s">
        <v>37</v>
      </c>
      <c r="E113" s="4" t="s">
        <v>49</v>
      </c>
      <c r="F113" s="4" t="s">
        <v>42</v>
      </c>
      <c r="G113" s="7">
        <v>4</v>
      </c>
      <c r="H113" s="1">
        <v>20000000</v>
      </c>
      <c r="I113" s="4">
        <v>2</v>
      </c>
      <c r="J113" s="8">
        <v>1.3888888888888889E-3</v>
      </c>
      <c r="K113" s="4" t="s">
        <v>61</v>
      </c>
      <c r="L113" s="4" t="s">
        <v>39</v>
      </c>
      <c r="M113" s="4" t="s">
        <v>30</v>
      </c>
      <c r="N113" s="4" t="s">
        <v>76</v>
      </c>
      <c r="O113" s="4" t="s">
        <v>26</v>
      </c>
    </row>
    <row r="114" spans="1:15" ht="21" customHeight="1" x14ac:dyDescent="0.25">
      <c r="A114" s="19"/>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1:15" ht="21" customHeight="1" x14ac:dyDescent="0.25">
      <c r="A115" s="19"/>
      <c r="B115" s="4" t="s">
        <v>14</v>
      </c>
      <c r="C115" s="5">
        <v>31</v>
      </c>
      <c r="D115" s="6" t="s">
        <v>37</v>
      </c>
      <c r="E115" s="4" t="s">
        <v>28</v>
      </c>
      <c r="F115" s="4" t="s">
        <v>23</v>
      </c>
      <c r="G115" s="7">
        <v>3</v>
      </c>
      <c r="H115" s="1">
        <v>15000000</v>
      </c>
      <c r="I115" s="4">
        <v>3</v>
      </c>
      <c r="J115" s="8">
        <v>1.3888888888888889E-3</v>
      </c>
      <c r="K115" s="4" t="s">
        <v>18</v>
      </c>
      <c r="L115" s="4" t="s">
        <v>29</v>
      </c>
      <c r="M115" s="4" t="s">
        <v>25</v>
      </c>
      <c r="N115" s="4" t="s">
        <v>77</v>
      </c>
      <c r="O115" s="4" t="s">
        <v>65</v>
      </c>
    </row>
    <row r="116" spans="1:15" ht="21" customHeight="1" x14ac:dyDescent="0.25">
      <c r="A116" s="19"/>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1:15" ht="21" customHeight="1" x14ac:dyDescent="0.25">
      <c r="A117" s="19"/>
      <c r="B117" s="4" t="s">
        <v>14</v>
      </c>
      <c r="C117" s="5">
        <v>25</v>
      </c>
      <c r="D117" s="6" t="s">
        <v>44</v>
      </c>
      <c r="E117" s="4" t="s">
        <v>16</v>
      </c>
      <c r="F117" s="4" t="s">
        <v>23</v>
      </c>
      <c r="G117" s="7">
        <v>2</v>
      </c>
      <c r="H117" s="1">
        <v>38000000</v>
      </c>
      <c r="I117" s="4">
        <v>1</v>
      </c>
      <c r="J117" s="8">
        <v>1.3888888888888889E-3</v>
      </c>
      <c r="K117" s="4" t="s">
        <v>46</v>
      </c>
      <c r="L117" s="4" t="s">
        <v>47</v>
      </c>
      <c r="M117" s="4" t="s">
        <v>30</v>
      </c>
      <c r="N117" s="4" t="s">
        <v>78</v>
      </c>
      <c r="O117" s="4" t="s">
        <v>53</v>
      </c>
    </row>
    <row r="118" spans="1:15" ht="21" customHeight="1" x14ac:dyDescent="0.25">
      <c r="A118" s="19"/>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1:15" ht="21" customHeight="1" x14ac:dyDescent="0.25">
      <c r="A119" s="19"/>
      <c r="B119" s="4" t="s">
        <v>14</v>
      </c>
      <c r="C119" s="5">
        <v>16</v>
      </c>
      <c r="D119" s="6" t="s">
        <v>44</v>
      </c>
      <c r="E119" s="4" t="s">
        <v>28</v>
      </c>
      <c r="F119" s="4" t="s">
        <v>42</v>
      </c>
      <c r="G119" s="7">
        <v>2</v>
      </c>
      <c r="H119" s="1">
        <v>12000000</v>
      </c>
      <c r="I119" s="4">
        <v>3</v>
      </c>
      <c r="J119" s="8">
        <v>1.3888888888888889E-3</v>
      </c>
      <c r="K119" s="4" t="s">
        <v>18</v>
      </c>
      <c r="L119" s="4" t="s">
        <v>19</v>
      </c>
      <c r="M119" s="4" t="s">
        <v>51</v>
      </c>
      <c r="N119" s="4" t="s">
        <v>76</v>
      </c>
      <c r="O119" s="4" t="s">
        <v>26</v>
      </c>
    </row>
    <row r="120" spans="1:15" ht="21" customHeight="1" x14ac:dyDescent="0.25">
      <c r="A120" s="19"/>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1:15" ht="21" customHeight="1" x14ac:dyDescent="0.25">
      <c r="A121" s="19"/>
      <c r="B121" s="4" t="s">
        <v>14</v>
      </c>
      <c r="C121" s="5">
        <v>11</v>
      </c>
      <c r="D121" s="6" t="s">
        <v>55</v>
      </c>
      <c r="E121" s="4" t="s">
        <v>49</v>
      </c>
      <c r="F121" s="4" t="s">
        <v>17</v>
      </c>
      <c r="G121" s="7">
        <v>4</v>
      </c>
      <c r="H121" s="1">
        <v>20000000</v>
      </c>
      <c r="I121" s="4">
        <v>2</v>
      </c>
      <c r="J121" s="8">
        <v>1.3888888888888889E-3</v>
      </c>
      <c r="K121" s="4" t="s">
        <v>61</v>
      </c>
      <c r="L121" s="4" t="s">
        <v>35</v>
      </c>
      <c r="M121" s="4" t="s">
        <v>30</v>
      </c>
      <c r="N121" s="4" t="s">
        <v>66</v>
      </c>
      <c r="O121" s="4" t="s">
        <v>67</v>
      </c>
    </row>
    <row r="122" spans="1:15" ht="21" customHeight="1" x14ac:dyDescent="0.25">
      <c r="A122" s="19"/>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1:15" ht="21" customHeight="1" x14ac:dyDescent="0.25">
      <c r="A123" s="19"/>
      <c r="B123" s="4" t="s">
        <v>14</v>
      </c>
      <c r="C123" s="5">
        <v>11</v>
      </c>
      <c r="D123" s="6" t="s">
        <v>57</v>
      </c>
      <c r="E123" s="4" t="s">
        <v>49</v>
      </c>
      <c r="F123" s="4" t="s">
        <v>42</v>
      </c>
      <c r="G123" s="7">
        <v>2</v>
      </c>
      <c r="H123" s="1">
        <v>10000000</v>
      </c>
      <c r="I123" s="4">
        <v>1</v>
      </c>
      <c r="J123" s="8">
        <v>1.3888888888888889E-3</v>
      </c>
      <c r="K123" s="4" t="s">
        <v>18</v>
      </c>
      <c r="L123" s="4" t="s">
        <v>39</v>
      </c>
      <c r="M123" s="4" t="s">
        <v>33</v>
      </c>
      <c r="N123" s="4" t="s">
        <v>78</v>
      </c>
      <c r="O123" s="4" t="s">
        <v>63</v>
      </c>
    </row>
    <row r="124" spans="1:15" ht="21" customHeight="1" x14ac:dyDescent="0.25">
      <c r="A124" s="19"/>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1:15" ht="21" customHeight="1" x14ac:dyDescent="0.25">
      <c r="A125" s="19"/>
      <c r="B125" s="4" t="s">
        <v>14</v>
      </c>
      <c r="C125" s="5">
        <v>1</v>
      </c>
      <c r="D125" s="6" t="s">
        <v>72</v>
      </c>
      <c r="E125" s="4" t="s">
        <v>73</v>
      </c>
      <c r="F125" s="4" t="s">
        <v>23</v>
      </c>
      <c r="G125" s="7">
        <v>2</v>
      </c>
      <c r="H125" s="1">
        <v>12000000</v>
      </c>
      <c r="I125" s="4">
        <v>5</v>
      </c>
      <c r="J125" s="8">
        <v>1.3888888888888889E-3</v>
      </c>
      <c r="K125" s="4" t="s">
        <v>18</v>
      </c>
      <c r="L125" s="4" t="s">
        <v>56</v>
      </c>
      <c r="M125" s="4" t="s">
        <v>48</v>
      </c>
      <c r="N125" s="4" t="s">
        <v>77</v>
      </c>
      <c r="O125" s="4" t="s">
        <v>54</v>
      </c>
    </row>
    <row r="126" spans="1:15" ht="21" customHeight="1" x14ac:dyDescent="0.25">
      <c r="A126" s="19"/>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1:15" ht="21" customHeight="1" x14ac:dyDescent="0.25">
      <c r="A127" s="19"/>
      <c r="B127" s="4" t="s">
        <v>70</v>
      </c>
      <c r="C127" s="5">
        <v>15</v>
      </c>
      <c r="D127" s="6" t="s">
        <v>27</v>
      </c>
      <c r="E127" s="4" t="s">
        <v>38</v>
      </c>
      <c r="F127" s="4" t="s">
        <v>23</v>
      </c>
      <c r="G127" s="7">
        <v>0</v>
      </c>
      <c r="H127" s="1">
        <v>0</v>
      </c>
      <c r="I127" s="4">
        <v>4</v>
      </c>
      <c r="J127" s="8">
        <v>1.3888888888888889E-3</v>
      </c>
      <c r="K127" s="4"/>
      <c r="L127" s="4"/>
      <c r="M127" s="4" t="s">
        <v>20</v>
      </c>
      <c r="N127" s="4" t="s">
        <v>78</v>
      </c>
      <c r="O127" s="4" t="s">
        <v>66</v>
      </c>
    </row>
    <row r="128" spans="1:15" ht="21" customHeight="1" x14ac:dyDescent="0.25">
      <c r="A128" s="19"/>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1:15" ht="21" customHeight="1" x14ac:dyDescent="0.25">
      <c r="A129" s="19"/>
      <c r="B129" s="4" t="s">
        <v>70</v>
      </c>
      <c r="C129" s="5">
        <v>20</v>
      </c>
      <c r="D129" s="6" t="s">
        <v>37</v>
      </c>
      <c r="E129" s="4" t="s">
        <v>16</v>
      </c>
      <c r="F129" s="4" t="s">
        <v>42</v>
      </c>
      <c r="G129" s="7">
        <v>0</v>
      </c>
      <c r="H129" s="1">
        <v>0</v>
      </c>
      <c r="I129" s="4">
        <v>2</v>
      </c>
      <c r="J129" s="8">
        <v>1.3888888888888889E-3</v>
      </c>
      <c r="K129" s="4"/>
      <c r="L129" s="4"/>
      <c r="M129" s="4" t="s">
        <v>20</v>
      </c>
      <c r="N129" s="4" t="s">
        <v>78</v>
      </c>
      <c r="O129" s="4" t="s">
        <v>62</v>
      </c>
    </row>
    <row r="130" spans="1:15" ht="21" customHeight="1" x14ac:dyDescent="0.25">
      <c r="A130" s="19"/>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1:15" ht="21" customHeight="1" x14ac:dyDescent="0.25">
      <c r="A131" s="19"/>
      <c r="B131" s="4" t="s">
        <v>70</v>
      </c>
      <c r="C131" s="5">
        <v>13</v>
      </c>
      <c r="D131" s="6" t="s">
        <v>44</v>
      </c>
      <c r="E131" s="4" t="s">
        <v>16</v>
      </c>
      <c r="F131" s="4" t="s">
        <v>23</v>
      </c>
      <c r="G131" s="7">
        <v>0</v>
      </c>
      <c r="H131" s="1">
        <v>0</v>
      </c>
      <c r="I131" s="4">
        <v>1</v>
      </c>
      <c r="J131" s="8">
        <v>1.3888888888888889E-3</v>
      </c>
      <c r="K131" s="4"/>
      <c r="L131" s="4"/>
      <c r="M131" s="4" t="s">
        <v>33</v>
      </c>
      <c r="N131" s="4" t="s">
        <v>78</v>
      </c>
      <c r="O131" s="4" t="s">
        <v>41</v>
      </c>
    </row>
    <row r="132" spans="1:15" ht="21" customHeight="1" x14ac:dyDescent="0.25">
      <c r="A132" s="19"/>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1:15" ht="21" customHeight="1" x14ac:dyDescent="0.25">
      <c r="A133" s="19"/>
      <c r="B133" s="4" t="s">
        <v>70</v>
      </c>
      <c r="C133" s="5">
        <v>26</v>
      </c>
      <c r="D133" s="6" t="s">
        <v>44</v>
      </c>
      <c r="E133" s="4" t="s">
        <v>16</v>
      </c>
      <c r="F133" s="4" t="s">
        <v>42</v>
      </c>
      <c r="G133" s="7">
        <v>0</v>
      </c>
      <c r="H133" s="1">
        <v>0</v>
      </c>
      <c r="I133" s="4">
        <v>2</v>
      </c>
      <c r="J133" s="8">
        <v>1.3888888888888889E-3</v>
      </c>
      <c r="K133" s="4"/>
      <c r="L133" s="4"/>
      <c r="M133" s="4" t="s">
        <v>51</v>
      </c>
      <c r="N133" s="4" t="s">
        <v>76</v>
      </c>
      <c r="O133" s="4" t="s">
        <v>31</v>
      </c>
    </row>
    <row r="134" spans="1:15" ht="21" customHeight="1" x14ac:dyDescent="0.25">
      <c r="A134" s="19"/>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1:15" ht="21" customHeight="1" x14ac:dyDescent="0.25">
      <c r="A135" s="19"/>
      <c r="B135" s="4" t="s">
        <v>14</v>
      </c>
      <c r="C135" s="5">
        <v>16</v>
      </c>
      <c r="D135" s="6" t="s">
        <v>55</v>
      </c>
      <c r="E135" s="4" t="s">
        <v>38</v>
      </c>
      <c r="F135" s="4" t="s">
        <v>23</v>
      </c>
      <c r="G135" s="7">
        <v>5</v>
      </c>
      <c r="H135" s="1">
        <v>25000000</v>
      </c>
      <c r="I135" s="4">
        <v>1</v>
      </c>
      <c r="J135" s="8">
        <v>1.3888888888888889E-3</v>
      </c>
      <c r="K135" s="4" t="s">
        <v>18</v>
      </c>
      <c r="L135" s="4" t="s">
        <v>47</v>
      </c>
      <c r="M135" s="4" t="s">
        <v>48</v>
      </c>
      <c r="N135" s="4" t="s">
        <v>76</v>
      </c>
      <c r="O135" s="4" t="s">
        <v>31</v>
      </c>
    </row>
    <row r="136" spans="1:15" ht="21" customHeight="1" x14ac:dyDescent="0.25">
      <c r="A136" s="19"/>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1:15" ht="21" customHeight="1" x14ac:dyDescent="0.25">
      <c r="B137" s="4" t="s">
        <v>14</v>
      </c>
      <c r="C137" s="5">
        <v>11</v>
      </c>
      <c r="D137" s="6" t="s">
        <v>57</v>
      </c>
      <c r="E137" s="4" t="s">
        <v>32</v>
      </c>
      <c r="F137" s="4" t="s">
        <v>45</v>
      </c>
      <c r="G137" s="7">
        <v>2</v>
      </c>
      <c r="H137" s="1">
        <v>12000000</v>
      </c>
      <c r="I137" s="4">
        <v>2</v>
      </c>
      <c r="J137" s="8">
        <v>1.3888888888888889E-3</v>
      </c>
      <c r="K137" s="4" t="s">
        <v>18</v>
      </c>
      <c r="L137" s="4" t="s">
        <v>24</v>
      </c>
      <c r="M137" s="4" t="s">
        <v>40</v>
      </c>
      <c r="N137" s="4" t="s">
        <v>78</v>
      </c>
      <c r="O137" s="4" t="s">
        <v>63</v>
      </c>
    </row>
    <row r="138" spans="1:15" ht="21" customHeight="1" x14ac:dyDescent="0.25">
      <c r="A138" s="19"/>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1:15" ht="21" customHeight="1" x14ac:dyDescent="0.25">
      <c r="A139" s="19"/>
      <c r="B139" s="4" t="s">
        <v>14</v>
      </c>
      <c r="C139" s="5">
        <v>1</v>
      </c>
      <c r="D139" s="6" t="s">
        <v>15</v>
      </c>
      <c r="E139" s="4" t="s">
        <v>16</v>
      </c>
      <c r="F139" s="4" t="s">
        <v>17</v>
      </c>
      <c r="G139" s="7">
        <v>1</v>
      </c>
      <c r="H139" s="1">
        <v>19000000</v>
      </c>
      <c r="I139" s="4">
        <v>1</v>
      </c>
      <c r="J139" s="8">
        <v>1.3888888888888889E-3</v>
      </c>
      <c r="K139" s="4" t="s">
        <v>46</v>
      </c>
      <c r="L139" s="4" t="s">
        <v>39</v>
      </c>
      <c r="M139" s="4" t="s">
        <v>43</v>
      </c>
      <c r="N139" s="4" t="s">
        <v>78</v>
      </c>
      <c r="O139" s="4" t="s">
        <v>66</v>
      </c>
    </row>
    <row r="140" spans="1:15" ht="21" customHeight="1" x14ac:dyDescent="0.25">
      <c r="A140" s="19"/>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1:15" ht="21" customHeight="1" x14ac:dyDescent="0.25">
      <c r="A141" s="19"/>
      <c r="B141" s="4" t="s">
        <v>14</v>
      </c>
      <c r="C141" s="5">
        <v>1</v>
      </c>
      <c r="D141" s="6" t="s">
        <v>15</v>
      </c>
      <c r="E141" s="4" t="s">
        <v>16</v>
      </c>
      <c r="F141" s="4" t="s">
        <v>42</v>
      </c>
      <c r="G141" s="7">
        <v>3</v>
      </c>
      <c r="H141" s="1">
        <v>15000000</v>
      </c>
      <c r="I141" s="4">
        <v>1</v>
      </c>
      <c r="J141" s="8">
        <v>1.3888888888888889E-3</v>
      </c>
      <c r="K141" s="4" t="s">
        <v>18</v>
      </c>
      <c r="L141" s="4" t="s">
        <v>56</v>
      </c>
      <c r="M141" s="4" t="s">
        <v>51</v>
      </c>
      <c r="N141" s="4" t="s">
        <v>77</v>
      </c>
      <c r="O141" s="4" t="s">
        <v>34</v>
      </c>
    </row>
    <row r="142" spans="1:15" ht="21" customHeight="1" x14ac:dyDescent="0.25">
      <c r="A142" s="19"/>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1:15" ht="21" customHeight="1" x14ac:dyDescent="0.25">
      <c r="A143" s="19"/>
      <c r="B143" s="4" t="s">
        <v>14</v>
      </c>
      <c r="C143" s="5">
        <v>4</v>
      </c>
      <c r="D143" s="6" t="s">
        <v>59</v>
      </c>
      <c r="E143" s="4" t="s">
        <v>73</v>
      </c>
      <c r="F143" s="4" t="s">
        <v>17</v>
      </c>
      <c r="G143" s="7">
        <v>3</v>
      </c>
      <c r="H143" s="1">
        <v>15000000</v>
      </c>
      <c r="I143" s="4">
        <v>1</v>
      </c>
      <c r="J143" s="8">
        <v>1.3888888888888889E-3</v>
      </c>
      <c r="K143" s="4" t="s">
        <v>18</v>
      </c>
      <c r="L143" s="4" t="s">
        <v>35</v>
      </c>
      <c r="M143" s="4" t="s">
        <v>43</v>
      </c>
      <c r="N143" s="4" t="s">
        <v>76</v>
      </c>
      <c r="O143" s="4" t="s">
        <v>31</v>
      </c>
    </row>
    <row r="144" spans="1:15" ht="21" customHeight="1" x14ac:dyDescent="0.25">
      <c r="A144" s="19"/>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1:15" ht="21" customHeight="1" x14ac:dyDescent="0.25">
      <c r="A145" s="19"/>
      <c r="B145" s="4" t="s">
        <v>14</v>
      </c>
      <c r="C145" s="5">
        <v>12</v>
      </c>
      <c r="D145" s="6" t="s">
        <v>72</v>
      </c>
      <c r="E145" s="4" t="s">
        <v>38</v>
      </c>
      <c r="F145" s="4" t="s">
        <v>23</v>
      </c>
      <c r="G145" s="7">
        <v>2</v>
      </c>
      <c r="H145" s="1">
        <v>12000000</v>
      </c>
      <c r="I145" s="4">
        <v>4</v>
      </c>
      <c r="J145" s="8">
        <v>1.3888888888888889E-3</v>
      </c>
      <c r="K145" s="4" t="s">
        <v>18</v>
      </c>
      <c r="L145" s="4" t="s">
        <v>35</v>
      </c>
      <c r="M145" s="4" t="s">
        <v>25</v>
      </c>
      <c r="N145" s="4" t="s">
        <v>77</v>
      </c>
      <c r="O145" s="4" t="s">
        <v>54</v>
      </c>
    </row>
    <row r="146" spans="1:15" ht="21" customHeight="1" x14ac:dyDescent="0.25">
      <c r="A146" s="19"/>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1:15" ht="21" customHeight="1" x14ac:dyDescent="0.25">
      <c r="A147" s="19"/>
      <c r="B147" s="4" t="s">
        <v>14</v>
      </c>
      <c r="C147" s="5">
        <v>2</v>
      </c>
      <c r="D147" s="6" t="s">
        <v>22</v>
      </c>
      <c r="E147" s="4" t="s">
        <v>28</v>
      </c>
      <c r="F147" s="4" t="s">
        <v>45</v>
      </c>
      <c r="G147" s="7">
        <v>2</v>
      </c>
      <c r="H147" s="1">
        <v>12000000</v>
      </c>
      <c r="I147" s="4">
        <v>2</v>
      </c>
      <c r="J147" s="8">
        <v>1.3888888888888889E-3</v>
      </c>
      <c r="K147" s="4" t="s">
        <v>18</v>
      </c>
      <c r="L147" s="4" t="s">
        <v>56</v>
      </c>
      <c r="M147" s="4" t="s">
        <v>30</v>
      </c>
      <c r="N147" s="4" t="s">
        <v>78</v>
      </c>
      <c r="O147" s="4" t="s">
        <v>66</v>
      </c>
    </row>
    <row r="148" spans="1:15" ht="21" customHeight="1" x14ac:dyDescent="0.25">
      <c r="A148" s="19"/>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1:15" ht="21" customHeight="1" x14ac:dyDescent="0.25">
      <c r="A149" s="19"/>
      <c r="B149" s="4" t="s">
        <v>14</v>
      </c>
      <c r="C149" s="5">
        <v>25</v>
      </c>
      <c r="D149" s="6" t="s">
        <v>22</v>
      </c>
      <c r="E149" s="4" t="s">
        <v>32</v>
      </c>
      <c r="F149" s="4" t="s">
        <v>42</v>
      </c>
      <c r="G149" s="7">
        <v>2</v>
      </c>
      <c r="H149" s="1">
        <v>10000000</v>
      </c>
      <c r="I149" s="4">
        <v>4</v>
      </c>
      <c r="J149" s="8">
        <v>1.3888888888888889E-3</v>
      </c>
      <c r="K149" s="4" t="s">
        <v>18</v>
      </c>
      <c r="L149" s="4" t="s">
        <v>64</v>
      </c>
      <c r="M149" s="4" t="s">
        <v>33</v>
      </c>
      <c r="N149" s="4" t="s">
        <v>76</v>
      </c>
      <c r="O149" s="4" t="s">
        <v>31</v>
      </c>
    </row>
    <row r="150" spans="1:15" ht="21" customHeight="1" x14ac:dyDescent="0.25">
      <c r="A150" s="19"/>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1:15" ht="21" customHeight="1" x14ac:dyDescent="0.25">
      <c r="A151" s="19"/>
      <c r="B151" s="4" t="s">
        <v>14</v>
      </c>
      <c r="C151" s="5">
        <v>10</v>
      </c>
      <c r="D151" s="6" t="s">
        <v>22</v>
      </c>
      <c r="E151" s="4" t="s">
        <v>32</v>
      </c>
      <c r="F151" s="4" t="s">
        <v>42</v>
      </c>
      <c r="G151" s="7">
        <v>3</v>
      </c>
      <c r="H151" s="1">
        <v>15000000</v>
      </c>
      <c r="I151" s="4">
        <v>1</v>
      </c>
      <c r="J151" s="8">
        <v>1.3888888888888889E-3</v>
      </c>
      <c r="K151" s="4" t="s">
        <v>18</v>
      </c>
      <c r="L151" s="4" t="s">
        <v>56</v>
      </c>
      <c r="M151" s="4" t="s">
        <v>40</v>
      </c>
      <c r="N151" s="4" t="s">
        <v>76</v>
      </c>
      <c r="O151" s="4" t="s">
        <v>52</v>
      </c>
    </row>
    <row r="152" spans="1:15" ht="21" customHeight="1" x14ac:dyDescent="0.25">
      <c r="A152" s="19"/>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1:15" ht="21" customHeight="1" x14ac:dyDescent="0.25">
      <c r="A153" s="19"/>
      <c r="B153" s="4" t="s">
        <v>14</v>
      </c>
      <c r="C153" s="5">
        <v>10</v>
      </c>
      <c r="D153" s="6" t="s">
        <v>27</v>
      </c>
      <c r="E153" s="4" t="s">
        <v>28</v>
      </c>
      <c r="F153" s="4" t="s">
        <v>45</v>
      </c>
      <c r="G153" s="7">
        <v>4</v>
      </c>
      <c r="H153" s="1">
        <v>11000000</v>
      </c>
      <c r="I153" s="4">
        <v>1</v>
      </c>
      <c r="J153" s="8">
        <v>1.3888888888888889E-3</v>
      </c>
      <c r="K153" s="4" t="s">
        <v>61</v>
      </c>
      <c r="L153" s="4" t="s">
        <v>19</v>
      </c>
      <c r="M153" s="4" t="s">
        <v>43</v>
      </c>
      <c r="N153" s="4" t="s">
        <v>77</v>
      </c>
      <c r="O153" s="4" t="s">
        <v>34</v>
      </c>
    </row>
    <row r="154" spans="1:15" ht="21" customHeight="1" x14ac:dyDescent="0.25">
      <c r="A154" s="19"/>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1:15" ht="21" customHeight="1" x14ac:dyDescent="0.25">
      <c r="A155" s="19"/>
      <c r="B155" s="4" t="s">
        <v>14</v>
      </c>
      <c r="C155" s="5">
        <v>28</v>
      </c>
      <c r="D155" s="6" t="s">
        <v>27</v>
      </c>
      <c r="E155" s="4" t="s">
        <v>16</v>
      </c>
      <c r="F155" s="4" t="s">
        <v>42</v>
      </c>
      <c r="G155" s="7">
        <v>3</v>
      </c>
      <c r="H155" s="1">
        <v>15000000</v>
      </c>
      <c r="I155" s="4">
        <v>1</v>
      </c>
      <c r="J155" s="8">
        <v>1.3888888888888889E-3</v>
      </c>
      <c r="K155" s="4" t="s">
        <v>18</v>
      </c>
      <c r="L155" s="4" t="s">
        <v>29</v>
      </c>
      <c r="M155" s="4" t="s">
        <v>48</v>
      </c>
      <c r="N155" s="4" t="s">
        <v>76</v>
      </c>
      <c r="O155" s="4" t="s">
        <v>31</v>
      </c>
    </row>
    <row r="156" spans="1:15" ht="21" customHeight="1" x14ac:dyDescent="0.25">
      <c r="A156" s="19"/>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1:15" ht="21" customHeight="1" x14ac:dyDescent="0.25">
      <c r="A157" s="19"/>
      <c r="B157" s="4" t="s">
        <v>14</v>
      </c>
      <c r="C157" s="5">
        <v>29</v>
      </c>
      <c r="D157" s="6" t="s">
        <v>27</v>
      </c>
      <c r="E157" s="4" t="s">
        <v>32</v>
      </c>
      <c r="F157" s="4" t="s">
        <v>23</v>
      </c>
      <c r="G157" s="7">
        <v>1</v>
      </c>
      <c r="H157" s="1">
        <v>7000000</v>
      </c>
      <c r="I157" s="4">
        <v>3</v>
      </c>
      <c r="J157" s="8">
        <v>1.3888888888888889E-3</v>
      </c>
      <c r="K157" s="4" t="s">
        <v>18</v>
      </c>
      <c r="L157" s="4" t="s">
        <v>39</v>
      </c>
      <c r="M157" s="4" t="s">
        <v>33</v>
      </c>
      <c r="N157" s="4" t="s">
        <v>66</v>
      </c>
      <c r="O157" s="4" t="s">
        <v>67</v>
      </c>
    </row>
    <row r="158" spans="1:15" ht="21" customHeight="1" x14ac:dyDescent="0.25">
      <c r="A158" s="19"/>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1:15" ht="21" customHeight="1" x14ac:dyDescent="0.25">
      <c r="A159" s="19"/>
      <c r="B159" s="4" t="s">
        <v>14</v>
      </c>
      <c r="C159" s="5">
        <v>11</v>
      </c>
      <c r="D159" s="6" t="s">
        <v>27</v>
      </c>
      <c r="E159" s="4" t="s">
        <v>38</v>
      </c>
      <c r="F159" s="4" t="s">
        <v>42</v>
      </c>
      <c r="G159" s="7">
        <v>3</v>
      </c>
      <c r="H159" s="1">
        <v>15000000</v>
      </c>
      <c r="I159" s="4">
        <v>1</v>
      </c>
      <c r="J159" s="8">
        <v>1.3888888888888889E-3</v>
      </c>
      <c r="K159" s="4" t="s">
        <v>18</v>
      </c>
      <c r="L159" s="4" t="s">
        <v>19</v>
      </c>
      <c r="M159" s="4" t="s">
        <v>33</v>
      </c>
      <c r="N159" s="4" t="s">
        <v>66</v>
      </c>
      <c r="O159" s="4" t="s">
        <v>67</v>
      </c>
    </row>
    <row r="160" spans="1:15" ht="21" customHeight="1" x14ac:dyDescent="0.25">
      <c r="A160" s="19"/>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1:15" ht="21" customHeight="1" x14ac:dyDescent="0.25">
      <c r="A161" s="19"/>
      <c r="B161" s="4" t="s">
        <v>14</v>
      </c>
      <c r="C161" s="5">
        <v>20</v>
      </c>
      <c r="D161" s="6" t="s">
        <v>37</v>
      </c>
      <c r="E161" s="4" t="s">
        <v>32</v>
      </c>
      <c r="F161" s="4" t="s">
        <v>23</v>
      </c>
      <c r="G161" s="7">
        <v>2</v>
      </c>
      <c r="H161" s="1">
        <v>38000000</v>
      </c>
      <c r="I161" s="4">
        <v>1</v>
      </c>
      <c r="J161" s="8">
        <v>1.3888888888888889E-3</v>
      </c>
      <c r="K161" s="4" t="s">
        <v>74</v>
      </c>
      <c r="L161" s="4" t="s">
        <v>19</v>
      </c>
      <c r="M161" s="4" t="s">
        <v>43</v>
      </c>
      <c r="N161" s="4" t="s">
        <v>66</v>
      </c>
      <c r="O161" s="4" t="s">
        <v>67</v>
      </c>
    </row>
    <row r="162" spans="1:15" ht="21" customHeight="1" x14ac:dyDescent="0.25">
      <c r="A162" s="19"/>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1:15" ht="21" customHeight="1" x14ac:dyDescent="0.25">
      <c r="A163" s="19"/>
      <c r="B163" s="4" t="s">
        <v>14</v>
      </c>
      <c r="C163" s="5">
        <v>27</v>
      </c>
      <c r="D163" s="6" t="s">
        <v>37</v>
      </c>
      <c r="E163" s="4" t="s">
        <v>16</v>
      </c>
      <c r="F163" s="4" t="s">
        <v>68</v>
      </c>
      <c r="G163" s="7">
        <v>2</v>
      </c>
      <c r="H163" s="1">
        <v>38000000</v>
      </c>
      <c r="I163" s="4">
        <v>1</v>
      </c>
      <c r="J163" s="8">
        <v>1.3888888888888889E-3</v>
      </c>
      <c r="K163" s="4" t="s">
        <v>46</v>
      </c>
      <c r="L163" s="4" t="s">
        <v>35</v>
      </c>
      <c r="M163" s="4" t="s">
        <v>48</v>
      </c>
      <c r="N163" s="4" t="s">
        <v>66</v>
      </c>
      <c r="O163" s="4" t="s">
        <v>67</v>
      </c>
    </row>
    <row r="164" spans="1:15" ht="21" customHeight="1" x14ac:dyDescent="0.25">
      <c r="A164" s="19"/>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1:15" ht="21" customHeight="1" x14ac:dyDescent="0.25">
      <c r="A165" s="19"/>
      <c r="B165" s="4" t="s">
        <v>14</v>
      </c>
      <c r="C165" s="5">
        <v>27</v>
      </c>
      <c r="D165" s="6" t="s">
        <v>37</v>
      </c>
      <c r="E165" s="4" t="s">
        <v>28</v>
      </c>
      <c r="F165" s="4" t="s">
        <v>23</v>
      </c>
      <c r="G165" s="7">
        <v>4</v>
      </c>
      <c r="H165" s="1">
        <v>15000000</v>
      </c>
      <c r="I165" s="4">
        <v>1</v>
      </c>
      <c r="J165" s="8">
        <v>1.3888888888888889E-3</v>
      </c>
      <c r="K165" s="4" t="s">
        <v>18</v>
      </c>
      <c r="L165" s="4" t="s">
        <v>19</v>
      </c>
      <c r="M165" s="4" t="s">
        <v>20</v>
      </c>
      <c r="N165" s="4" t="s">
        <v>77</v>
      </c>
      <c r="O165" s="4" t="s">
        <v>54</v>
      </c>
    </row>
    <row r="166" spans="1:15" ht="21" customHeight="1" x14ac:dyDescent="0.25">
      <c r="A166" s="19"/>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1:15" ht="21" customHeight="1" x14ac:dyDescent="0.25">
      <c r="A167" s="19"/>
      <c r="B167" s="4" t="s">
        <v>14</v>
      </c>
      <c r="C167" s="5">
        <v>1</v>
      </c>
      <c r="D167" s="6" t="s">
        <v>37</v>
      </c>
      <c r="E167" s="4" t="s">
        <v>38</v>
      </c>
      <c r="F167" s="4" t="s">
        <v>42</v>
      </c>
      <c r="G167" s="7">
        <v>2</v>
      </c>
      <c r="H167" s="1">
        <v>10000000</v>
      </c>
      <c r="I167" s="4">
        <v>1</v>
      </c>
      <c r="J167" s="8">
        <v>1.3888888888888889E-3</v>
      </c>
      <c r="K167" s="4" t="s">
        <v>18</v>
      </c>
      <c r="L167" s="4" t="s">
        <v>39</v>
      </c>
      <c r="M167" s="4" t="s">
        <v>43</v>
      </c>
      <c r="N167" s="4" t="s">
        <v>78</v>
      </c>
      <c r="O167" s="4" t="s">
        <v>66</v>
      </c>
    </row>
    <row r="168" spans="1:15" ht="21" customHeight="1" x14ac:dyDescent="0.25">
      <c r="A168" s="19"/>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1:15" ht="21" customHeight="1" x14ac:dyDescent="0.25">
      <c r="A169" s="19"/>
      <c r="B169" s="4" t="s">
        <v>14</v>
      </c>
      <c r="C169" s="5">
        <v>6</v>
      </c>
      <c r="D169" s="6" t="s">
        <v>37</v>
      </c>
      <c r="E169" s="4" t="s">
        <v>16</v>
      </c>
      <c r="F169" s="4" t="s">
        <v>23</v>
      </c>
      <c r="G169" s="7">
        <v>5</v>
      </c>
      <c r="H169" s="1">
        <v>20000000</v>
      </c>
      <c r="I169" s="4">
        <v>1</v>
      </c>
      <c r="J169" s="8">
        <v>1.3888888888888889E-3</v>
      </c>
      <c r="K169" s="4" t="s">
        <v>18</v>
      </c>
      <c r="L169" s="4" t="s">
        <v>29</v>
      </c>
      <c r="M169" s="4" t="s">
        <v>51</v>
      </c>
      <c r="N169" s="4" t="s">
        <v>66</v>
      </c>
      <c r="O169" s="4" t="s">
        <v>36</v>
      </c>
    </row>
    <row r="170" spans="1:15" ht="21" customHeight="1" x14ac:dyDescent="0.25">
      <c r="A170" s="19"/>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1:15" ht="21" customHeight="1" x14ac:dyDescent="0.25">
      <c r="A171" s="19"/>
      <c r="B171" s="4" t="s">
        <v>14</v>
      </c>
      <c r="C171" s="5">
        <v>22</v>
      </c>
      <c r="D171" s="6" t="s">
        <v>44</v>
      </c>
      <c r="E171" s="4" t="s">
        <v>32</v>
      </c>
      <c r="F171" s="4" t="s">
        <v>42</v>
      </c>
      <c r="G171" s="7">
        <v>1</v>
      </c>
      <c r="H171" s="1">
        <v>19000000</v>
      </c>
      <c r="I171" s="4">
        <v>5</v>
      </c>
      <c r="J171" s="8">
        <v>1.3888888888888889E-3</v>
      </c>
      <c r="K171" s="4" t="s">
        <v>46</v>
      </c>
      <c r="L171" s="4" t="s">
        <v>29</v>
      </c>
      <c r="M171" s="4" t="s">
        <v>20</v>
      </c>
      <c r="N171" s="4" t="s">
        <v>78</v>
      </c>
      <c r="O171" s="4" t="s">
        <v>53</v>
      </c>
    </row>
    <row r="172" spans="1:15" ht="21" customHeight="1" x14ac:dyDescent="0.25">
      <c r="A172" s="19"/>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1:15" ht="21" customHeight="1" x14ac:dyDescent="0.25">
      <c r="A173" s="19"/>
      <c r="B173" s="4" t="s">
        <v>14</v>
      </c>
      <c r="C173" s="5">
        <v>15</v>
      </c>
      <c r="D173" s="6" t="s">
        <v>44</v>
      </c>
      <c r="E173" s="4" t="s">
        <v>28</v>
      </c>
      <c r="F173" s="4" t="s">
        <v>42</v>
      </c>
      <c r="G173" s="7">
        <v>2</v>
      </c>
      <c r="H173" s="1">
        <v>12000000</v>
      </c>
      <c r="I173" s="4">
        <v>2</v>
      </c>
      <c r="J173" s="8">
        <v>1.3888888888888889E-3</v>
      </c>
      <c r="K173" s="4" t="s">
        <v>18</v>
      </c>
      <c r="L173" s="4" t="s">
        <v>29</v>
      </c>
      <c r="M173" s="4" t="s">
        <v>30</v>
      </c>
      <c r="N173" s="4" t="s">
        <v>78</v>
      </c>
      <c r="O173" s="4" t="s">
        <v>21</v>
      </c>
    </row>
    <row r="174" spans="1:15" ht="21" customHeight="1" x14ac:dyDescent="0.25">
      <c r="A174" s="19"/>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1:15" ht="21" customHeight="1" x14ac:dyDescent="0.25">
      <c r="A175" s="19"/>
      <c r="B175" s="4" t="s">
        <v>14</v>
      </c>
      <c r="C175" s="5">
        <v>17</v>
      </c>
      <c r="D175" s="6" t="s">
        <v>44</v>
      </c>
      <c r="E175" s="4" t="s">
        <v>28</v>
      </c>
      <c r="F175" s="4" t="s">
        <v>42</v>
      </c>
      <c r="G175" s="7">
        <v>1</v>
      </c>
      <c r="H175" s="1">
        <v>7000000</v>
      </c>
      <c r="I175" s="4">
        <v>3</v>
      </c>
      <c r="J175" s="8">
        <v>1.3888888888888889E-3</v>
      </c>
      <c r="K175" s="4" t="s">
        <v>18</v>
      </c>
      <c r="L175" s="4" t="s">
        <v>19</v>
      </c>
      <c r="M175" s="4" t="s">
        <v>43</v>
      </c>
      <c r="N175" s="4" t="s">
        <v>78</v>
      </c>
      <c r="O175" s="4" t="s">
        <v>41</v>
      </c>
    </row>
    <row r="176" spans="1:15" ht="21" customHeight="1" x14ac:dyDescent="0.25">
      <c r="A176" s="19"/>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1:15" ht="21" customHeight="1" x14ac:dyDescent="0.25">
      <c r="A177" s="19"/>
      <c r="B177" s="4" t="s">
        <v>14</v>
      </c>
      <c r="C177" s="5">
        <v>14</v>
      </c>
      <c r="D177" s="6" t="s">
        <v>44</v>
      </c>
      <c r="E177" s="4" t="s">
        <v>38</v>
      </c>
      <c r="F177" s="4" t="s">
        <v>17</v>
      </c>
      <c r="G177" s="7">
        <v>5</v>
      </c>
      <c r="H177" s="1">
        <v>25000000</v>
      </c>
      <c r="I177" s="4">
        <v>1</v>
      </c>
      <c r="J177" s="8">
        <v>1.3888888888888889E-3</v>
      </c>
      <c r="K177" s="4" t="s">
        <v>18</v>
      </c>
      <c r="L177" s="4" t="s">
        <v>39</v>
      </c>
      <c r="M177" s="4" t="s">
        <v>51</v>
      </c>
      <c r="N177" s="4" t="s">
        <v>77</v>
      </c>
      <c r="O177" s="4" t="s">
        <v>65</v>
      </c>
    </row>
    <row r="178" spans="1:15" ht="21" customHeight="1" x14ac:dyDescent="0.25">
      <c r="A178" s="19"/>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1:15" ht="21" customHeight="1" x14ac:dyDescent="0.25">
      <c r="A179" s="19"/>
      <c r="B179" s="4" t="s">
        <v>14</v>
      </c>
      <c r="C179" s="5">
        <v>13</v>
      </c>
      <c r="D179" s="6" t="s">
        <v>69</v>
      </c>
      <c r="E179" s="4" t="s">
        <v>49</v>
      </c>
      <c r="F179" s="4" t="s">
        <v>42</v>
      </c>
      <c r="G179" s="7">
        <v>2</v>
      </c>
      <c r="H179" s="1">
        <v>12000000</v>
      </c>
      <c r="I179" s="4">
        <v>5</v>
      </c>
      <c r="J179" s="8">
        <v>1.3888888888888889E-3</v>
      </c>
      <c r="K179" s="4" t="s">
        <v>18</v>
      </c>
      <c r="L179" s="4" t="s">
        <v>19</v>
      </c>
      <c r="M179" s="4" t="s">
        <v>30</v>
      </c>
      <c r="N179" s="4" t="s">
        <v>78</v>
      </c>
      <c r="O179" s="4" t="s">
        <v>62</v>
      </c>
    </row>
    <row r="180" spans="1:15" ht="21" customHeight="1" x14ac:dyDescent="0.25">
      <c r="A180" s="19"/>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1:15" ht="21" customHeight="1" x14ac:dyDescent="0.25">
      <c r="A181" s="19"/>
      <c r="B181" s="4" t="s">
        <v>14</v>
      </c>
      <c r="C181" s="5">
        <v>16</v>
      </c>
      <c r="D181" s="6" t="s">
        <v>69</v>
      </c>
      <c r="E181" s="4" t="s">
        <v>16</v>
      </c>
      <c r="F181" s="4" t="s">
        <v>23</v>
      </c>
      <c r="G181" s="7">
        <v>3</v>
      </c>
      <c r="H181" s="1">
        <v>15000000</v>
      </c>
      <c r="I181" s="4">
        <v>3</v>
      </c>
      <c r="J181" s="8">
        <v>1.3888888888888889E-3</v>
      </c>
      <c r="K181" s="4" t="s">
        <v>18</v>
      </c>
      <c r="L181" s="4" t="s">
        <v>24</v>
      </c>
      <c r="M181" s="4" t="s">
        <v>33</v>
      </c>
      <c r="N181" s="4" t="s">
        <v>76</v>
      </c>
      <c r="O181" s="4" t="s">
        <v>31</v>
      </c>
    </row>
    <row r="182" spans="1:15" ht="21" customHeight="1" x14ac:dyDescent="0.25">
      <c r="A182" s="19"/>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1:15" ht="21" customHeight="1" x14ac:dyDescent="0.25">
      <c r="A183" s="19"/>
      <c r="B183" s="4" t="s">
        <v>14</v>
      </c>
      <c r="C183" s="5">
        <v>16</v>
      </c>
      <c r="D183" s="6" t="s">
        <v>55</v>
      </c>
      <c r="E183" s="4" t="s">
        <v>38</v>
      </c>
      <c r="F183" s="4" t="s">
        <v>23</v>
      </c>
      <c r="G183" s="7">
        <v>5</v>
      </c>
      <c r="H183" s="1">
        <v>25000000</v>
      </c>
      <c r="I183" s="4">
        <v>1</v>
      </c>
      <c r="J183" s="8">
        <v>1.3888888888888889E-3</v>
      </c>
      <c r="K183" s="4" t="s">
        <v>18</v>
      </c>
      <c r="L183" s="4" t="s">
        <v>47</v>
      </c>
      <c r="M183" s="4" t="s">
        <v>48</v>
      </c>
      <c r="N183" s="4" t="s">
        <v>76</v>
      </c>
      <c r="O183" s="4" t="s">
        <v>31</v>
      </c>
    </row>
    <row r="184" spans="1:15" ht="21" customHeight="1" x14ac:dyDescent="0.25">
      <c r="A184" s="19"/>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1:15" ht="21" customHeight="1" x14ac:dyDescent="0.25">
      <c r="A185" s="19"/>
      <c r="B185" s="4" t="s">
        <v>14</v>
      </c>
      <c r="C185" s="5">
        <v>11</v>
      </c>
      <c r="D185" s="6" t="s">
        <v>57</v>
      </c>
      <c r="E185" s="4" t="s">
        <v>32</v>
      </c>
      <c r="F185" s="4" t="s">
        <v>45</v>
      </c>
      <c r="G185" s="7">
        <v>2</v>
      </c>
      <c r="H185" s="1">
        <v>12000000</v>
      </c>
      <c r="I185" s="4">
        <v>2</v>
      </c>
      <c r="J185" s="8">
        <v>1.3888888888888889E-3</v>
      </c>
      <c r="K185" s="4" t="s">
        <v>18</v>
      </c>
      <c r="L185" s="4" t="s">
        <v>24</v>
      </c>
      <c r="M185" s="4" t="s">
        <v>40</v>
      </c>
      <c r="N185" s="4" t="s">
        <v>78</v>
      </c>
      <c r="O185" s="4" t="s">
        <v>63</v>
      </c>
    </row>
    <row r="186" spans="1:15" ht="21" customHeight="1" x14ac:dyDescent="0.25">
      <c r="A186" s="19"/>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1:15" ht="21" customHeight="1" x14ac:dyDescent="0.25">
      <c r="A187" s="19"/>
      <c r="B187" s="4" t="s">
        <v>14</v>
      </c>
      <c r="C187" s="5">
        <v>1</v>
      </c>
      <c r="D187" s="6" t="s">
        <v>15</v>
      </c>
      <c r="E187" s="4" t="s">
        <v>16</v>
      </c>
      <c r="F187" s="4" t="s">
        <v>17</v>
      </c>
      <c r="G187" s="7">
        <v>1</v>
      </c>
      <c r="H187" s="1">
        <v>19000000</v>
      </c>
      <c r="I187" s="4">
        <v>1</v>
      </c>
      <c r="J187" s="8">
        <v>1.3888888888888889E-3</v>
      </c>
      <c r="K187" s="4" t="s">
        <v>46</v>
      </c>
      <c r="L187" s="4" t="s">
        <v>39</v>
      </c>
      <c r="M187" s="4" t="s">
        <v>43</v>
      </c>
      <c r="N187" s="4" t="s">
        <v>78</v>
      </c>
      <c r="O187" s="4" t="s">
        <v>66</v>
      </c>
    </row>
    <row r="188" spans="1:15" ht="21" customHeight="1" x14ac:dyDescent="0.25">
      <c r="A188" s="19"/>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1:15" ht="21" customHeight="1" x14ac:dyDescent="0.25">
      <c r="A189" s="19"/>
      <c r="B189" s="4" t="s">
        <v>14</v>
      </c>
      <c r="C189" s="5">
        <v>1</v>
      </c>
      <c r="D189" s="6" t="s">
        <v>15</v>
      </c>
      <c r="E189" s="4" t="s">
        <v>16</v>
      </c>
      <c r="F189" s="4" t="s">
        <v>42</v>
      </c>
      <c r="G189" s="7">
        <v>3</v>
      </c>
      <c r="H189" s="1">
        <v>15000000</v>
      </c>
      <c r="I189" s="4">
        <v>1</v>
      </c>
      <c r="J189" s="8">
        <v>1.3888888888888889E-3</v>
      </c>
      <c r="K189" s="4" t="s">
        <v>18</v>
      </c>
      <c r="L189" s="4" t="s">
        <v>56</v>
      </c>
      <c r="M189" s="4" t="s">
        <v>51</v>
      </c>
      <c r="N189" s="4" t="s">
        <v>77</v>
      </c>
      <c r="O189" s="4" t="s">
        <v>34</v>
      </c>
    </row>
    <row r="190" spans="1:15" ht="21" customHeight="1" x14ac:dyDescent="0.25">
      <c r="A190" s="19"/>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1:15" ht="21" customHeight="1" x14ac:dyDescent="0.25">
      <c r="A191" s="19"/>
      <c r="B191" s="4" t="s">
        <v>14</v>
      </c>
      <c r="C191" s="5">
        <v>4</v>
      </c>
      <c r="D191" s="6" t="s">
        <v>59</v>
      </c>
      <c r="E191" s="4" t="s">
        <v>73</v>
      </c>
      <c r="F191" s="4" t="s">
        <v>17</v>
      </c>
      <c r="G191" s="7">
        <v>3</v>
      </c>
      <c r="H191" s="1">
        <v>15000000</v>
      </c>
      <c r="I191" s="4">
        <v>1</v>
      </c>
      <c r="J191" s="8">
        <v>1.3888888888888889E-3</v>
      </c>
      <c r="K191" s="4" t="s">
        <v>18</v>
      </c>
      <c r="L191" s="4" t="s">
        <v>35</v>
      </c>
      <c r="M191" s="4" t="s">
        <v>43</v>
      </c>
      <c r="N191" s="4" t="s">
        <v>76</v>
      </c>
      <c r="O191" s="4" t="s">
        <v>31</v>
      </c>
    </row>
    <row r="192" spans="1:15" ht="21" customHeight="1" x14ac:dyDescent="0.25">
      <c r="A192" s="19"/>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1:15" ht="21" customHeight="1" x14ac:dyDescent="0.25">
      <c r="A193" s="19"/>
      <c r="B193" s="4" t="s">
        <v>14</v>
      </c>
      <c r="C193" s="5">
        <v>12</v>
      </c>
      <c r="D193" s="6" t="s">
        <v>72</v>
      </c>
      <c r="E193" s="4" t="s">
        <v>38</v>
      </c>
      <c r="F193" s="4" t="s">
        <v>23</v>
      </c>
      <c r="G193" s="7">
        <v>2</v>
      </c>
      <c r="H193" s="1">
        <v>12000000</v>
      </c>
      <c r="I193" s="4">
        <v>4</v>
      </c>
      <c r="J193" s="8">
        <v>1.3888888888888889E-3</v>
      </c>
      <c r="K193" s="4" t="s">
        <v>18</v>
      </c>
      <c r="L193" s="4" t="s">
        <v>35</v>
      </c>
      <c r="M193" s="4" t="s">
        <v>25</v>
      </c>
      <c r="N193" s="4" t="s">
        <v>77</v>
      </c>
      <c r="O193" s="4" t="s">
        <v>54</v>
      </c>
    </row>
    <row r="194" spans="1:15" ht="21" customHeight="1" x14ac:dyDescent="0.25">
      <c r="A194" s="19"/>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1:15" ht="21" customHeight="1" x14ac:dyDescent="0.25">
      <c r="A195" s="19"/>
      <c r="B195" s="4" t="s">
        <v>14</v>
      </c>
      <c r="C195" s="5">
        <v>2</v>
      </c>
      <c r="D195" s="6" t="s">
        <v>22</v>
      </c>
      <c r="E195" s="4" t="s">
        <v>28</v>
      </c>
      <c r="F195" s="4" t="s">
        <v>45</v>
      </c>
      <c r="G195" s="7">
        <v>2</v>
      </c>
      <c r="H195" s="1">
        <v>12000000</v>
      </c>
      <c r="I195" s="4">
        <v>2</v>
      </c>
      <c r="J195" s="8">
        <v>1.3888888888888889E-3</v>
      </c>
      <c r="K195" s="4" t="s">
        <v>18</v>
      </c>
      <c r="L195" s="4" t="s">
        <v>56</v>
      </c>
      <c r="M195" s="4" t="s">
        <v>30</v>
      </c>
      <c r="N195" s="4" t="s">
        <v>78</v>
      </c>
      <c r="O195" s="4" t="s">
        <v>66</v>
      </c>
    </row>
    <row r="196" spans="1:15" ht="21" customHeight="1" x14ac:dyDescent="0.25">
      <c r="A196" s="19"/>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1:15" ht="21" customHeight="1" x14ac:dyDescent="0.25">
      <c r="A197" s="19"/>
      <c r="B197" s="4" t="s">
        <v>14</v>
      </c>
      <c r="C197" s="5">
        <v>25</v>
      </c>
      <c r="D197" s="6" t="s">
        <v>22</v>
      </c>
      <c r="E197" s="4" t="s">
        <v>32</v>
      </c>
      <c r="F197" s="4" t="s">
        <v>42</v>
      </c>
      <c r="G197" s="7">
        <v>2</v>
      </c>
      <c r="H197" s="1">
        <v>10000000</v>
      </c>
      <c r="I197" s="4">
        <v>4</v>
      </c>
      <c r="J197" s="8">
        <v>1.3888888888888889E-3</v>
      </c>
      <c r="K197" s="4" t="s">
        <v>18</v>
      </c>
      <c r="L197" s="4" t="s">
        <v>64</v>
      </c>
      <c r="M197" s="4" t="s">
        <v>33</v>
      </c>
      <c r="N197" s="4" t="s">
        <v>76</v>
      </c>
      <c r="O197" s="4" t="s">
        <v>31</v>
      </c>
    </row>
    <row r="198" spans="1:15" ht="21" customHeight="1" x14ac:dyDescent="0.25">
      <c r="A198" s="19"/>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1:15" ht="21" customHeight="1" x14ac:dyDescent="0.25">
      <c r="A199" s="19"/>
      <c r="B199" s="4" t="s">
        <v>70</v>
      </c>
      <c r="C199" s="5">
        <v>5</v>
      </c>
      <c r="D199" s="6" t="s">
        <v>72</v>
      </c>
      <c r="E199" s="4" t="s">
        <v>38</v>
      </c>
      <c r="F199" s="4" t="s">
        <v>42</v>
      </c>
      <c r="G199" s="7">
        <v>0</v>
      </c>
      <c r="H199" s="1">
        <v>0</v>
      </c>
      <c r="I199" s="4">
        <v>1</v>
      </c>
      <c r="J199" s="8">
        <v>1.3888888888888889E-3</v>
      </c>
      <c r="K199" s="4"/>
      <c r="L199" s="4"/>
      <c r="M199" s="4" t="s">
        <v>33</v>
      </c>
      <c r="N199" s="4" t="s">
        <v>78</v>
      </c>
      <c r="O199" s="4" t="s">
        <v>41</v>
      </c>
    </row>
    <row r="200" spans="1:15" ht="21" customHeight="1" x14ac:dyDescent="0.25">
      <c r="A200" s="19"/>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1:15" ht="21" customHeight="1" x14ac:dyDescent="0.25">
      <c r="A201" s="19"/>
      <c r="B201" s="4" t="s">
        <v>70</v>
      </c>
      <c r="C201" s="5">
        <v>20</v>
      </c>
      <c r="D201" s="6" t="s">
        <v>27</v>
      </c>
      <c r="E201" s="4" t="s">
        <v>38</v>
      </c>
      <c r="F201" s="4" t="s">
        <v>42</v>
      </c>
      <c r="G201" s="7">
        <v>0</v>
      </c>
      <c r="H201" s="1">
        <v>0</v>
      </c>
      <c r="I201" s="4">
        <v>1</v>
      </c>
      <c r="J201" s="8">
        <v>1.3888888888888889E-3</v>
      </c>
      <c r="K201" s="4"/>
      <c r="L201" s="4"/>
      <c r="M201" s="4" t="s">
        <v>40</v>
      </c>
      <c r="N201" s="4" t="s">
        <v>76</v>
      </c>
      <c r="O201" s="4" t="s">
        <v>31</v>
      </c>
    </row>
    <row r="202" spans="1:15" ht="21" customHeight="1" x14ac:dyDescent="0.25">
      <c r="A202" s="19"/>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1:15" ht="21" customHeight="1" x14ac:dyDescent="0.25">
      <c r="A203" s="19"/>
      <c r="B203" s="4" t="s">
        <v>70</v>
      </c>
      <c r="C203" s="5">
        <v>15</v>
      </c>
      <c r="D203" s="6" t="s">
        <v>27</v>
      </c>
      <c r="E203" s="4" t="s">
        <v>16</v>
      </c>
      <c r="F203" s="4" t="s">
        <v>23</v>
      </c>
      <c r="G203" s="7">
        <v>0</v>
      </c>
      <c r="H203" s="1">
        <v>0</v>
      </c>
      <c r="I203" s="4">
        <v>3</v>
      </c>
      <c r="J203" s="8">
        <v>1.3888888888888889E-3</v>
      </c>
      <c r="K203" s="4"/>
      <c r="L203" s="4"/>
      <c r="M203" s="4" t="s">
        <v>51</v>
      </c>
      <c r="N203" s="4" t="s">
        <v>66</v>
      </c>
      <c r="O203" s="4" t="s">
        <v>67</v>
      </c>
    </row>
    <row r="204" spans="1:15" ht="21" customHeight="1" x14ac:dyDescent="0.25">
      <c r="A204" s="19"/>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1:15" ht="21" customHeight="1" x14ac:dyDescent="0.25">
      <c r="A205" s="19"/>
      <c r="B205" s="4" t="s">
        <v>70</v>
      </c>
      <c r="C205" s="5">
        <v>24</v>
      </c>
      <c r="D205" s="6" t="s">
        <v>37</v>
      </c>
      <c r="E205" s="4" t="s">
        <v>38</v>
      </c>
      <c r="F205" s="4" t="s">
        <v>23</v>
      </c>
      <c r="G205" s="7">
        <v>0</v>
      </c>
      <c r="H205" s="1">
        <v>0</v>
      </c>
      <c r="I205" s="4">
        <v>1</v>
      </c>
      <c r="J205" s="8">
        <v>1.3888888888888889E-3</v>
      </c>
      <c r="K205" s="4"/>
      <c r="L205" s="4"/>
      <c r="M205" s="4" t="s">
        <v>33</v>
      </c>
      <c r="N205" s="4" t="s">
        <v>66</v>
      </c>
      <c r="O205" s="4" t="s">
        <v>67</v>
      </c>
    </row>
    <row r="206" spans="1:15" ht="21" customHeight="1" x14ac:dyDescent="0.25">
      <c r="A206" s="19"/>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1:15" ht="21" customHeight="1" x14ac:dyDescent="0.25">
      <c r="A207" s="19"/>
      <c r="B207" s="4" t="s">
        <v>70</v>
      </c>
      <c r="C207" s="5">
        <v>15</v>
      </c>
      <c r="D207" s="6" t="s">
        <v>44</v>
      </c>
      <c r="E207" s="4" t="s">
        <v>16</v>
      </c>
      <c r="F207" s="4" t="s">
        <v>23</v>
      </c>
      <c r="G207" s="7">
        <v>0</v>
      </c>
      <c r="H207" s="1">
        <v>0</v>
      </c>
      <c r="I207" s="4">
        <v>1</v>
      </c>
      <c r="J207" s="8">
        <v>1.3888888888888889E-3</v>
      </c>
      <c r="K207" s="4"/>
      <c r="L207" s="4"/>
      <c r="M207" s="4" t="s">
        <v>30</v>
      </c>
      <c r="N207" s="4" t="s">
        <v>76</v>
      </c>
      <c r="O207" s="4" t="s">
        <v>31</v>
      </c>
    </row>
    <row r="208" spans="1:15" ht="21" customHeight="1" x14ac:dyDescent="0.25">
      <c r="A208" s="19"/>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1:15" ht="21" customHeight="1" x14ac:dyDescent="0.25">
      <c r="A209" s="19"/>
      <c r="B209" s="4" t="s">
        <v>70</v>
      </c>
      <c r="C209" s="5">
        <v>11</v>
      </c>
      <c r="D209" s="6" t="s">
        <v>44</v>
      </c>
      <c r="E209" s="4" t="s">
        <v>32</v>
      </c>
      <c r="F209" s="4" t="s">
        <v>23</v>
      </c>
      <c r="G209" s="7">
        <v>0</v>
      </c>
      <c r="H209" s="1">
        <v>0</v>
      </c>
      <c r="I209" s="4">
        <v>3</v>
      </c>
      <c r="J209" s="8">
        <v>1.3888888888888889E-3</v>
      </c>
      <c r="K209" s="4"/>
      <c r="L209" s="4"/>
      <c r="M209" s="4" t="s">
        <v>33</v>
      </c>
      <c r="N209" s="4" t="s">
        <v>78</v>
      </c>
      <c r="O209" s="4" t="s">
        <v>53</v>
      </c>
    </row>
    <row r="210" spans="1:15" ht="21" customHeight="1" x14ac:dyDescent="0.25">
      <c r="A210" s="19"/>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1:15" ht="21" customHeight="1" x14ac:dyDescent="0.25">
      <c r="A211" s="19"/>
      <c r="B211" s="4" t="s">
        <v>70</v>
      </c>
      <c r="C211" s="5">
        <v>31</v>
      </c>
      <c r="D211" s="6" t="s">
        <v>69</v>
      </c>
      <c r="E211" s="4" t="s">
        <v>38</v>
      </c>
      <c r="F211" s="4" t="s">
        <v>17</v>
      </c>
      <c r="G211" s="7">
        <v>0</v>
      </c>
      <c r="H211" s="1">
        <v>0</v>
      </c>
      <c r="I211" s="4">
        <v>1</v>
      </c>
      <c r="J211" s="8">
        <v>1.3888888888888889E-3</v>
      </c>
      <c r="K211" s="4"/>
      <c r="L211" s="4"/>
      <c r="M211" s="4" t="s">
        <v>30</v>
      </c>
      <c r="N211" s="4" t="s">
        <v>78</v>
      </c>
      <c r="O211" s="4" t="s">
        <v>63</v>
      </c>
    </row>
    <row r="212" spans="1:15" ht="21" customHeight="1" x14ac:dyDescent="0.25">
      <c r="A212" s="19"/>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1:15" ht="21" customHeight="1" x14ac:dyDescent="0.25">
      <c r="A213" s="19"/>
      <c r="B213" s="4" t="s">
        <v>70</v>
      </c>
      <c r="C213" s="5">
        <v>14</v>
      </c>
      <c r="D213" s="6" t="s">
        <v>69</v>
      </c>
      <c r="E213" s="4" t="s">
        <v>32</v>
      </c>
      <c r="F213" s="4" t="s">
        <v>42</v>
      </c>
      <c r="G213" s="7">
        <v>0</v>
      </c>
      <c r="H213" s="1">
        <v>0</v>
      </c>
      <c r="I213" s="4">
        <v>1</v>
      </c>
      <c r="J213" s="8">
        <v>1.3888888888888889E-3</v>
      </c>
      <c r="K213" s="4"/>
      <c r="L213" s="4"/>
      <c r="M213" s="4" t="s">
        <v>25</v>
      </c>
      <c r="N213" s="4" t="s">
        <v>78</v>
      </c>
      <c r="O213" s="4" t="s">
        <v>41</v>
      </c>
    </row>
    <row r="214" spans="1:15" ht="21" customHeight="1" x14ac:dyDescent="0.25">
      <c r="A214" s="19"/>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1:15" ht="21" customHeight="1" x14ac:dyDescent="0.25">
      <c r="A215" s="19"/>
      <c r="B215" s="4" t="s">
        <v>70</v>
      </c>
      <c r="C215" s="5">
        <v>8</v>
      </c>
      <c r="D215" s="6" t="s">
        <v>72</v>
      </c>
      <c r="E215" s="4" t="s">
        <v>28</v>
      </c>
      <c r="F215" s="4" t="s">
        <v>17</v>
      </c>
      <c r="G215" s="7">
        <v>0</v>
      </c>
      <c r="H215" s="1">
        <v>0</v>
      </c>
      <c r="I215" s="4">
        <v>3</v>
      </c>
      <c r="J215" s="8">
        <v>1.3888888888888889E-3</v>
      </c>
      <c r="K215" s="4"/>
      <c r="L215" s="4"/>
      <c r="M215" s="4" t="s">
        <v>30</v>
      </c>
      <c r="N215" s="4" t="s">
        <v>76</v>
      </c>
      <c r="O215" s="4" t="s">
        <v>52</v>
      </c>
    </row>
    <row r="216" spans="1:15" ht="21" customHeight="1" x14ac:dyDescent="0.25">
      <c r="A216" s="19"/>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1:15" ht="21" customHeight="1" x14ac:dyDescent="0.25">
      <c r="A217" s="19"/>
      <c r="B217" s="4" t="s">
        <v>14</v>
      </c>
      <c r="C217" s="5">
        <v>11</v>
      </c>
      <c r="D217" s="6" t="s">
        <v>57</v>
      </c>
      <c r="E217" s="4" t="s">
        <v>73</v>
      </c>
      <c r="F217" s="4" t="s">
        <v>17</v>
      </c>
      <c r="G217" s="7">
        <v>2</v>
      </c>
      <c r="H217" s="1">
        <v>38000000</v>
      </c>
      <c r="I217" s="4">
        <v>3</v>
      </c>
      <c r="J217" s="8">
        <v>1.3888888888888889E-3</v>
      </c>
      <c r="K217" s="4" t="s">
        <v>46</v>
      </c>
      <c r="L217" s="4" t="s">
        <v>39</v>
      </c>
      <c r="M217" s="4" t="s">
        <v>33</v>
      </c>
      <c r="N217" s="4" t="s">
        <v>78</v>
      </c>
      <c r="O217" s="4" t="s">
        <v>53</v>
      </c>
    </row>
    <row r="218" spans="1:15" ht="21" customHeight="1" x14ac:dyDescent="0.25">
      <c r="A218" s="19"/>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1:15" ht="21" customHeight="1" x14ac:dyDescent="0.25">
      <c r="A219" s="19"/>
      <c r="B219" s="4" t="s">
        <v>14</v>
      </c>
      <c r="C219" s="5">
        <v>25</v>
      </c>
      <c r="D219" s="6" t="s">
        <v>27</v>
      </c>
      <c r="E219" s="4" t="s">
        <v>32</v>
      </c>
      <c r="F219" s="4" t="s">
        <v>42</v>
      </c>
      <c r="G219" s="7">
        <v>3</v>
      </c>
      <c r="H219" s="1">
        <v>15000000</v>
      </c>
      <c r="I219" s="4">
        <v>4</v>
      </c>
      <c r="J219" s="8">
        <v>1.3888888888888889E-3</v>
      </c>
      <c r="K219" s="4" t="s">
        <v>18</v>
      </c>
      <c r="L219" s="4" t="s">
        <v>19</v>
      </c>
      <c r="M219" s="4" t="s">
        <v>30</v>
      </c>
      <c r="N219" s="4" t="s">
        <v>66</v>
      </c>
      <c r="O219" s="4" t="s">
        <v>67</v>
      </c>
    </row>
    <row r="220" spans="1:15" ht="21" customHeight="1" x14ac:dyDescent="0.25">
      <c r="A220" s="19"/>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1:15" ht="21" customHeight="1" x14ac:dyDescent="0.25">
      <c r="A221" s="19"/>
      <c r="B221" s="4" t="s">
        <v>14</v>
      </c>
      <c r="C221" s="5">
        <v>26</v>
      </c>
      <c r="D221" s="6" t="s">
        <v>37</v>
      </c>
      <c r="E221" s="4" t="s">
        <v>16</v>
      </c>
      <c r="F221" s="4" t="s">
        <v>45</v>
      </c>
      <c r="G221" s="7">
        <v>4</v>
      </c>
      <c r="H221" s="1">
        <v>11000000</v>
      </c>
      <c r="I221" s="4">
        <v>1</v>
      </c>
      <c r="J221" s="8">
        <v>1.3888888888888889E-3</v>
      </c>
      <c r="K221" s="4" t="s">
        <v>61</v>
      </c>
      <c r="L221" s="4" t="s">
        <v>24</v>
      </c>
      <c r="M221" s="4" t="s">
        <v>25</v>
      </c>
      <c r="N221" s="4" t="s">
        <v>66</v>
      </c>
      <c r="O221" s="4" t="s">
        <v>67</v>
      </c>
    </row>
    <row r="222" spans="1:15" ht="21" customHeight="1" x14ac:dyDescent="0.25">
      <c r="A222" s="19"/>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1:15" ht="21" customHeight="1" x14ac:dyDescent="0.25">
      <c r="A223" s="19"/>
      <c r="B223" s="4" t="s">
        <v>14</v>
      </c>
      <c r="C223" s="5">
        <v>28</v>
      </c>
      <c r="D223" s="6" t="s">
        <v>37</v>
      </c>
      <c r="E223" s="4" t="s">
        <v>49</v>
      </c>
      <c r="F223" s="4" t="s">
        <v>23</v>
      </c>
      <c r="G223" s="7">
        <v>1</v>
      </c>
      <c r="H223" s="1">
        <v>7000000</v>
      </c>
      <c r="I223" s="4">
        <v>3</v>
      </c>
      <c r="J223" s="8">
        <v>1.3888888888888889E-3</v>
      </c>
      <c r="K223" s="4" t="s">
        <v>18</v>
      </c>
      <c r="L223" s="4" t="s">
        <v>39</v>
      </c>
      <c r="M223" s="4" t="s">
        <v>51</v>
      </c>
      <c r="N223" s="4" t="s">
        <v>78</v>
      </c>
      <c r="O223" s="4" t="s">
        <v>53</v>
      </c>
    </row>
    <row r="224" spans="1:15" ht="21" customHeight="1" x14ac:dyDescent="0.25">
      <c r="A224" s="19"/>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1:15" ht="21" customHeight="1" x14ac:dyDescent="0.25">
      <c r="A225" s="19"/>
      <c r="B225" s="4" t="s">
        <v>14</v>
      </c>
      <c r="C225" s="5">
        <v>26</v>
      </c>
      <c r="D225" s="6" t="s">
        <v>44</v>
      </c>
      <c r="E225" s="4" t="s">
        <v>16</v>
      </c>
      <c r="F225" s="4" t="s">
        <v>42</v>
      </c>
      <c r="G225" s="7">
        <v>5</v>
      </c>
      <c r="H225" s="1">
        <v>25000000</v>
      </c>
      <c r="I225" s="4">
        <v>3</v>
      </c>
      <c r="J225" s="8">
        <v>1.3888888888888889E-3</v>
      </c>
      <c r="K225" s="4" t="s">
        <v>18</v>
      </c>
      <c r="L225" s="4" t="s">
        <v>56</v>
      </c>
      <c r="M225" s="4" t="s">
        <v>40</v>
      </c>
      <c r="N225" s="4" t="s">
        <v>78</v>
      </c>
      <c r="O225" s="4" t="s">
        <v>66</v>
      </c>
    </row>
    <row r="226" spans="1:15" ht="21" customHeight="1" x14ac:dyDescent="0.25">
      <c r="A226" s="19"/>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1:15" ht="21" customHeight="1" x14ac:dyDescent="0.25">
      <c r="A227" s="19"/>
      <c r="B227" s="4" t="s">
        <v>14</v>
      </c>
      <c r="C227" s="5">
        <v>30</v>
      </c>
      <c r="D227" s="6" t="s">
        <v>44</v>
      </c>
      <c r="E227" s="4" t="s">
        <v>38</v>
      </c>
      <c r="F227" s="4" t="s">
        <v>23</v>
      </c>
      <c r="G227" s="7">
        <v>5</v>
      </c>
      <c r="H227" s="1">
        <v>21000000</v>
      </c>
      <c r="I227" s="4">
        <v>3</v>
      </c>
      <c r="J227" s="8">
        <v>1.3888888888888889E-3</v>
      </c>
      <c r="K227" s="4" t="s">
        <v>18</v>
      </c>
      <c r="L227" s="4" t="s">
        <v>56</v>
      </c>
      <c r="M227" s="4" t="s">
        <v>48</v>
      </c>
      <c r="N227" s="4" t="s">
        <v>76</v>
      </c>
      <c r="O227" s="4" t="s">
        <v>52</v>
      </c>
    </row>
    <row r="228" spans="1:15" ht="21" customHeight="1" x14ac:dyDescent="0.25">
      <c r="A228" s="19"/>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1:15" ht="21" customHeight="1" x14ac:dyDescent="0.25">
      <c r="A229" s="19"/>
      <c r="B229" s="4" t="s">
        <v>70</v>
      </c>
      <c r="C229" s="5">
        <v>11</v>
      </c>
      <c r="D229" s="6" t="s">
        <v>44</v>
      </c>
      <c r="E229" s="4" t="s">
        <v>49</v>
      </c>
      <c r="F229" s="4" t="s">
        <v>42</v>
      </c>
      <c r="G229" s="7">
        <v>0</v>
      </c>
      <c r="H229" s="1">
        <v>0</v>
      </c>
      <c r="I229" s="4">
        <v>2</v>
      </c>
      <c r="J229" s="8">
        <v>1.3888888888888889E-3</v>
      </c>
      <c r="K229" s="4"/>
      <c r="L229" s="4"/>
      <c r="M229" s="4" t="s">
        <v>25</v>
      </c>
      <c r="N229" s="4" t="s">
        <v>77</v>
      </c>
      <c r="O229" s="4" t="s">
        <v>34</v>
      </c>
    </row>
    <row r="230" spans="1:15" ht="21" customHeight="1" x14ac:dyDescent="0.25">
      <c r="A230" s="19"/>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1:15" ht="21" customHeight="1" x14ac:dyDescent="0.25">
      <c r="A231" s="19"/>
      <c r="B231" s="4" t="s">
        <v>14</v>
      </c>
      <c r="C231" s="5">
        <v>12</v>
      </c>
      <c r="D231" s="6" t="s">
        <v>57</v>
      </c>
      <c r="E231" s="4" t="s">
        <v>32</v>
      </c>
      <c r="F231" s="4" t="s">
        <v>17</v>
      </c>
      <c r="G231" s="7">
        <v>1</v>
      </c>
      <c r="H231" s="1">
        <v>19000000</v>
      </c>
      <c r="I231" s="4">
        <v>5</v>
      </c>
      <c r="J231" s="8">
        <v>1.3888888888888889E-3</v>
      </c>
      <c r="K231" s="4" t="s">
        <v>46</v>
      </c>
      <c r="L231" s="4" t="s">
        <v>35</v>
      </c>
      <c r="M231" s="4" t="s">
        <v>48</v>
      </c>
      <c r="N231" s="4" t="s">
        <v>66</v>
      </c>
      <c r="O231" s="4" t="s">
        <v>67</v>
      </c>
    </row>
    <row r="232" spans="1:15" ht="21" customHeight="1" x14ac:dyDescent="0.25">
      <c r="A232" s="19"/>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1:15" ht="21" customHeight="1" x14ac:dyDescent="0.25">
      <c r="A233" s="19"/>
      <c r="B233" s="4" t="s">
        <v>14</v>
      </c>
      <c r="C233" s="5">
        <v>19</v>
      </c>
      <c r="D233" s="6" t="s">
        <v>37</v>
      </c>
      <c r="E233" s="4" t="s">
        <v>49</v>
      </c>
      <c r="F233" s="4" t="s">
        <v>23</v>
      </c>
      <c r="G233" s="7">
        <v>4</v>
      </c>
      <c r="H233" s="1">
        <v>11000000</v>
      </c>
      <c r="I233" s="4">
        <v>1</v>
      </c>
      <c r="J233" s="8">
        <v>1.3888888888888889E-3</v>
      </c>
      <c r="K233" s="4" t="s">
        <v>61</v>
      </c>
      <c r="L233" s="4" t="s">
        <v>56</v>
      </c>
      <c r="M233" s="4" t="s">
        <v>33</v>
      </c>
      <c r="N233" s="4" t="s">
        <v>78</v>
      </c>
      <c r="O233" s="4" t="s">
        <v>21</v>
      </c>
    </row>
    <row r="234" spans="1:15" ht="21" customHeight="1" x14ac:dyDescent="0.25">
      <c r="A234" s="19"/>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1:15" ht="21" customHeight="1" x14ac:dyDescent="0.25">
      <c r="A235" s="19"/>
      <c r="B235" s="4" t="s">
        <v>14</v>
      </c>
      <c r="C235" s="5">
        <v>22</v>
      </c>
      <c r="D235" s="6" t="s">
        <v>37</v>
      </c>
      <c r="E235" s="4" t="s">
        <v>73</v>
      </c>
      <c r="F235" s="4" t="s">
        <v>23</v>
      </c>
      <c r="G235" s="7">
        <v>2</v>
      </c>
      <c r="H235" s="1">
        <v>12000000</v>
      </c>
      <c r="I235" s="4">
        <v>2</v>
      </c>
      <c r="J235" s="8">
        <v>1.3888888888888889E-3</v>
      </c>
      <c r="K235" s="4" t="s">
        <v>18</v>
      </c>
      <c r="L235" s="4" t="s">
        <v>56</v>
      </c>
      <c r="M235" s="4" t="s">
        <v>40</v>
      </c>
      <c r="N235" s="4" t="s">
        <v>78</v>
      </c>
      <c r="O235" s="4" t="s">
        <v>41</v>
      </c>
    </row>
    <row r="236" spans="1:15" ht="21" customHeight="1" x14ac:dyDescent="0.25">
      <c r="A236" s="19"/>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1:15" ht="21" customHeight="1" x14ac:dyDescent="0.25">
      <c r="A237" s="19"/>
      <c r="B237" s="4" t="s">
        <v>14</v>
      </c>
      <c r="C237" s="5">
        <v>22</v>
      </c>
      <c r="D237" s="6" t="s">
        <v>44</v>
      </c>
      <c r="E237" s="4" t="s">
        <v>38</v>
      </c>
      <c r="F237" s="4" t="s">
        <v>42</v>
      </c>
      <c r="G237" s="7">
        <v>3</v>
      </c>
      <c r="H237" s="1">
        <v>15000000</v>
      </c>
      <c r="I237" s="4">
        <v>1</v>
      </c>
      <c r="J237" s="8">
        <v>1.3888888888888889E-3</v>
      </c>
      <c r="K237" s="4" t="s">
        <v>18</v>
      </c>
      <c r="L237" s="4" t="s">
        <v>50</v>
      </c>
      <c r="M237" s="4" t="s">
        <v>40</v>
      </c>
      <c r="N237" s="4" t="s">
        <v>78</v>
      </c>
      <c r="O237" s="4" t="s">
        <v>62</v>
      </c>
    </row>
    <row r="238" spans="1:15" ht="21" customHeight="1" x14ac:dyDescent="0.25">
      <c r="A238" s="19"/>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1:15" ht="21" customHeight="1" x14ac:dyDescent="0.25">
      <c r="A239" s="19"/>
      <c r="B239" s="4" t="s">
        <v>14</v>
      </c>
      <c r="C239" s="5">
        <v>17</v>
      </c>
      <c r="D239" s="6" t="s">
        <v>44</v>
      </c>
      <c r="E239" s="4" t="s">
        <v>16</v>
      </c>
      <c r="F239" s="4" t="s">
        <v>42</v>
      </c>
      <c r="G239" s="7">
        <v>3</v>
      </c>
      <c r="H239" s="1">
        <v>15000000</v>
      </c>
      <c r="I239" s="4">
        <v>1</v>
      </c>
      <c r="J239" s="8">
        <v>1.3888888888888889E-3</v>
      </c>
      <c r="K239" s="4" t="s">
        <v>18</v>
      </c>
      <c r="L239" s="4" t="s">
        <v>29</v>
      </c>
      <c r="M239" s="4" t="s">
        <v>48</v>
      </c>
      <c r="N239" s="4" t="s">
        <v>76</v>
      </c>
      <c r="O239" s="4" t="s">
        <v>31</v>
      </c>
    </row>
    <row r="240" spans="1:15" ht="21" customHeight="1" x14ac:dyDescent="0.25">
      <c r="A240" s="19"/>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1:15" ht="21" customHeight="1" x14ac:dyDescent="0.25">
      <c r="A241" s="19"/>
      <c r="B241" s="4" t="s">
        <v>14</v>
      </c>
      <c r="C241" s="5">
        <v>11</v>
      </c>
      <c r="D241" s="6" t="s">
        <v>58</v>
      </c>
      <c r="E241" s="4" t="s">
        <v>16</v>
      </c>
      <c r="F241" s="4" t="s">
        <v>42</v>
      </c>
      <c r="G241" s="7">
        <v>4</v>
      </c>
      <c r="H241" s="1">
        <v>20000000</v>
      </c>
      <c r="I241" s="4">
        <v>1</v>
      </c>
      <c r="J241" s="8">
        <v>1.3888888888888889E-3</v>
      </c>
      <c r="K241" s="4" t="s">
        <v>18</v>
      </c>
      <c r="L241" s="4" t="s">
        <v>29</v>
      </c>
      <c r="M241" s="4" t="s">
        <v>30</v>
      </c>
      <c r="N241" s="4" t="s">
        <v>76</v>
      </c>
      <c r="O241" s="4" t="s">
        <v>31</v>
      </c>
    </row>
    <row r="242" spans="1:15" ht="21" customHeight="1" x14ac:dyDescent="0.25">
      <c r="A242" s="19"/>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1:15" ht="21" customHeight="1" x14ac:dyDescent="0.25">
      <c r="A243" s="19"/>
      <c r="B243" s="4" t="s">
        <v>70</v>
      </c>
      <c r="C243" s="5">
        <v>29</v>
      </c>
      <c r="D243" s="6" t="s">
        <v>27</v>
      </c>
      <c r="E243" s="4" t="s">
        <v>16</v>
      </c>
      <c r="F243" s="4" t="s">
        <v>42</v>
      </c>
      <c r="G243" s="7">
        <v>0</v>
      </c>
      <c r="H243" s="1">
        <v>0</v>
      </c>
      <c r="I243" s="4">
        <v>4</v>
      </c>
      <c r="J243" s="8">
        <v>1.3888888888888889E-3</v>
      </c>
      <c r="K243" s="4"/>
      <c r="L243" s="4"/>
      <c r="M243" s="4" t="s">
        <v>48</v>
      </c>
      <c r="N243" s="4" t="s">
        <v>78</v>
      </c>
      <c r="O243" s="4" t="s">
        <v>62</v>
      </c>
    </row>
    <row r="244" spans="1:15" ht="21" customHeight="1" x14ac:dyDescent="0.25">
      <c r="A244" s="19"/>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1:15" ht="21" customHeight="1" x14ac:dyDescent="0.25">
      <c r="A245" s="19"/>
      <c r="B245" s="4" t="s">
        <v>70</v>
      </c>
      <c r="C245" s="5">
        <v>23</v>
      </c>
      <c r="D245" s="6" t="s">
        <v>44</v>
      </c>
      <c r="E245" s="4" t="s">
        <v>38</v>
      </c>
      <c r="F245" s="4" t="s">
        <v>23</v>
      </c>
      <c r="G245" s="7">
        <v>0</v>
      </c>
      <c r="H245" s="1">
        <v>0</v>
      </c>
      <c r="I245" s="4">
        <v>1</v>
      </c>
      <c r="J245" s="8">
        <v>1.3888888888888889E-3</v>
      </c>
      <c r="K245" s="4"/>
      <c r="L245" s="4"/>
      <c r="M245" s="4" t="s">
        <v>30</v>
      </c>
      <c r="N245" s="4" t="s">
        <v>76</v>
      </c>
      <c r="O245" s="4" t="s">
        <v>31</v>
      </c>
    </row>
    <row r="246" spans="1:15" ht="21" customHeight="1" x14ac:dyDescent="0.25">
      <c r="A246" s="19"/>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1:15" ht="21" customHeight="1" x14ac:dyDescent="0.25">
      <c r="A247" s="19"/>
      <c r="B247" s="4" t="s">
        <v>14</v>
      </c>
      <c r="C247" s="5">
        <v>2</v>
      </c>
      <c r="D247" s="6" t="s">
        <v>55</v>
      </c>
      <c r="E247" s="4" t="s">
        <v>32</v>
      </c>
      <c r="F247" s="4" t="s">
        <v>42</v>
      </c>
      <c r="G247" s="7">
        <v>4</v>
      </c>
      <c r="H247" s="1">
        <v>15000000</v>
      </c>
      <c r="I247" s="4">
        <v>3</v>
      </c>
      <c r="J247" s="8">
        <v>1.3888888888888889E-3</v>
      </c>
      <c r="K247" s="4" t="s">
        <v>18</v>
      </c>
      <c r="L247" s="4" t="s">
        <v>24</v>
      </c>
      <c r="M247" s="4" t="s">
        <v>25</v>
      </c>
      <c r="N247" s="4" t="s">
        <v>78</v>
      </c>
      <c r="O247" s="4" t="s">
        <v>41</v>
      </c>
    </row>
    <row r="248" spans="1:15" ht="21" customHeight="1" x14ac:dyDescent="0.25">
      <c r="A248" s="19"/>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1:15" ht="21" customHeight="1" x14ac:dyDescent="0.25">
      <c r="A249" s="19"/>
      <c r="B249" s="4" t="s">
        <v>14</v>
      </c>
      <c r="C249" s="5">
        <v>1</v>
      </c>
      <c r="D249" s="6" t="s">
        <v>59</v>
      </c>
      <c r="E249" s="4" t="s">
        <v>32</v>
      </c>
      <c r="F249" s="4" t="s">
        <v>45</v>
      </c>
      <c r="G249" s="7">
        <v>1</v>
      </c>
      <c r="H249" s="1">
        <v>19000000</v>
      </c>
      <c r="I249" s="4">
        <v>2</v>
      </c>
      <c r="J249" s="8">
        <v>1.3888888888888889E-3</v>
      </c>
      <c r="K249" s="4" t="s">
        <v>46</v>
      </c>
      <c r="L249" s="4" t="s">
        <v>39</v>
      </c>
      <c r="M249" s="4" t="s">
        <v>30</v>
      </c>
      <c r="N249" s="4" t="s">
        <v>77</v>
      </c>
      <c r="O249" s="4" t="s">
        <v>65</v>
      </c>
    </row>
    <row r="250" spans="1:15" ht="21" customHeight="1" x14ac:dyDescent="0.25">
      <c r="A250" s="19"/>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1:15" ht="21" customHeight="1" x14ac:dyDescent="0.25">
      <c r="A251" s="19"/>
      <c r="B251" s="4" t="s">
        <v>14</v>
      </c>
      <c r="C251" s="5">
        <v>12</v>
      </c>
      <c r="D251" s="6" t="s">
        <v>27</v>
      </c>
      <c r="E251" s="4" t="s">
        <v>73</v>
      </c>
      <c r="F251" s="4" t="s">
        <v>42</v>
      </c>
      <c r="G251" s="7">
        <v>2</v>
      </c>
      <c r="H251" s="1">
        <v>38000000</v>
      </c>
      <c r="I251" s="4">
        <v>6</v>
      </c>
      <c r="J251" s="8">
        <v>1.3888888888888889E-3</v>
      </c>
      <c r="K251" s="4" t="s">
        <v>46</v>
      </c>
      <c r="L251" s="4" t="s">
        <v>35</v>
      </c>
      <c r="M251" s="4" t="s">
        <v>30</v>
      </c>
      <c r="N251" s="4" t="s">
        <v>78</v>
      </c>
      <c r="O251" s="4" t="s">
        <v>63</v>
      </c>
    </row>
    <row r="252" spans="1:15" ht="21" customHeight="1" x14ac:dyDescent="0.25">
      <c r="A252" s="19"/>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1:15" ht="21" customHeight="1" x14ac:dyDescent="0.25">
      <c r="A253" s="19"/>
      <c r="B253" s="4" t="s">
        <v>14</v>
      </c>
      <c r="C253" s="5">
        <v>11</v>
      </c>
      <c r="D253" s="6" t="s">
        <v>27</v>
      </c>
      <c r="E253" s="4" t="s">
        <v>28</v>
      </c>
      <c r="F253" s="4" t="s">
        <v>42</v>
      </c>
      <c r="G253" s="7">
        <v>5</v>
      </c>
      <c r="H253" s="1">
        <v>25000000</v>
      </c>
      <c r="I253" s="4">
        <v>5</v>
      </c>
      <c r="J253" s="8">
        <v>1.3888888888888889E-3</v>
      </c>
      <c r="K253" s="4" t="s">
        <v>18</v>
      </c>
      <c r="L253" s="4" t="s">
        <v>39</v>
      </c>
      <c r="M253" s="4" t="s">
        <v>33</v>
      </c>
      <c r="N253" s="4" t="s">
        <v>76</v>
      </c>
      <c r="O253" s="4" t="s">
        <v>31</v>
      </c>
    </row>
    <row r="254" spans="1:15" ht="21" customHeight="1" x14ac:dyDescent="0.25">
      <c r="A254" s="19"/>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1:15" ht="21" customHeight="1" x14ac:dyDescent="0.25">
      <c r="A255" s="19"/>
      <c r="B255" s="4" t="s">
        <v>14</v>
      </c>
      <c r="C255" s="5">
        <v>3</v>
      </c>
      <c r="D255" s="6" t="s">
        <v>37</v>
      </c>
      <c r="E255" s="4" t="s">
        <v>38</v>
      </c>
      <c r="F255" s="4" t="s">
        <v>42</v>
      </c>
      <c r="G255" s="7">
        <v>2</v>
      </c>
      <c r="H255" s="1">
        <v>38000000</v>
      </c>
      <c r="I255" s="4">
        <v>3</v>
      </c>
      <c r="J255" s="8">
        <v>1.3888888888888889E-3</v>
      </c>
      <c r="K255" s="4" t="s">
        <v>46</v>
      </c>
      <c r="L255" s="4" t="s">
        <v>29</v>
      </c>
      <c r="M255" s="4" t="s">
        <v>30</v>
      </c>
      <c r="N255" s="4" t="s">
        <v>77</v>
      </c>
      <c r="O255" s="4" t="s">
        <v>65</v>
      </c>
    </row>
    <row r="256" spans="1:15" ht="21" customHeight="1" x14ac:dyDescent="0.25">
      <c r="A256" s="19"/>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1:15" ht="21" customHeight="1" x14ac:dyDescent="0.25">
      <c r="A257" s="19"/>
      <c r="B257" s="4" t="s">
        <v>14</v>
      </c>
      <c r="C257" s="5">
        <v>26</v>
      </c>
      <c r="D257" s="6" t="s">
        <v>37</v>
      </c>
      <c r="E257" s="4" t="s">
        <v>16</v>
      </c>
      <c r="F257" s="4" t="s">
        <v>23</v>
      </c>
      <c r="G257" s="7">
        <v>4</v>
      </c>
      <c r="H257" s="1">
        <v>20000000</v>
      </c>
      <c r="I257" s="4">
        <v>3</v>
      </c>
      <c r="J257" s="8">
        <v>1.3888888888888889E-3</v>
      </c>
      <c r="K257" s="4" t="s">
        <v>61</v>
      </c>
      <c r="L257" s="4" t="s">
        <v>19</v>
      </c>
      <c r="M257" s="4" t="s">
        <v>48</v>
      </c>
      <c r="N257" s="4" t="s">
        <v>78</v>
      </c>
      <c r="O257" s="4" t="s">
        <v>63</v>
      </c>
    </row>
    <row r="258" spans="1:15" ht="21" customHeight="1" x14ac:dyDescent="0.25">
      <c r="A258" s="19"/>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1:15" ht="21" customHeight="1" x14ac:dyDescent="0.25">
      <c r="A259" s="19"/>
      <c r="B259" s="4" t="s">
        <v>14</v>
      </c>
      <c r="C259" s="5">
        <v>1</v>
      </c>
      <c r="D259" s="6" t="s">
        <v>37</v>
      </c>
      <c r="E259" s="4" t="s">
        <v>32</v>
      </c>
      <c r="F259" s="4" t="s">
        <v>23</v>
      </c>
      <c r="G259" s="7">
        <v>2</v>
      </c>
      <c r="H259" s="1">
        <v>12000000</v>
      </c>
      <c r="I259" s="4">
        <v>4</v>
      </c>
      <c r="J259" s="8">
        <v>1.3888888888888889E-3</v>
      </c>
      <c r="K259" s="4" t="s">
        <v>18</v>
      </c>
      <c r="L259" s="4" t="s">
        <v>56</v>
      </c>
      <c r="M259" s="4" t="s">
        <v>30</v>
      </c>
      <c r="N259" s="4" t="s">
        <v>78</v>
      </c>
      <c r="O259" s="4" t="s">
        <v>66</v>
      </c>
    </row>
    <row r="260" spans="1:15" ht="21" customHeight="1" x14ac:dyDescent="0.25">
      <c r="A260" s="19"/>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1:15" ht="21" customHeight="1" x14ac:dyDescent="0.25">
      <c r="A261" s="19"/>
      <c r="B261" s="4" t="s">
        <v>14</v>
      </c>
      <c r="C261" s="5">
        <v>3</v>
      </c>
      <c r="D261" s="6" t="s">
        <v>44</v>
      </c>
      <c r="E261" s="4" t="s">
        <v>32</v>
      </c>
      <c r="F261" s="4" t="s">
        <v>23</v>
      </c>
      <c r="G261" s="7">
        <v>4</v>
      </c>
      <c r="H261" s="1">
        <v>20000000</v>
      </c>
      <c r="I261" s="4">
        <v>6</v>
      </c>
      <c r="J261" s="8">
        <v>1.3888888888888889E-3</v>
      </c>
      <c r="K261" s="4" t="s">
        <v>61</v>
      </c>
      <c r="L261" s="4" t="s">
        <v>29</v>
      </c>
      <c r="M261" s="4" t="s">
        <v>33</v>
      </c>
      <c r="N261" s="4" t="s">
        <v>77</v>
      </c>
      <c r="O261" s="4" t="s">
        <v>54</v>
      </c>
    </row>
    <row r="262" spans="1:15" ht="21" customHeight="1" x14ac:dyDescent="0.25">
      <c r="A262" s="19"/>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1:15" ht="21" customHeight="1" x14ac:dyDescent="0.25">
      <c r="A263" s="19"/>
      <c r="B263" s="4" t="s">
        <v>14</v>
      </c>
      <c r="C263" s="5">
        <v>10</v>
      </c>
      <c r="D263" s="6" t="s">
        <v>44</v>
      </c>
      <c r="E263" s="4" t="s">
        <v>32</v>
      </c>
      <c r="F263" s="4" t="s">
        <v>42</v>
      </c>
      <c r="G263" s="7">
        <v>2</v>
      </c>
      <c r="H263" s="1">
        <v>12000000</v>
      </c>
      <c r="I263" s="4">
        <v>1</v>
      </c>
      <c r="J263" s="8">
        <v>1.3888888888888889E-3</v>
      </c>
      <c r="K263" s="4" t="s">
        <v>18</v>
      </c>
      <c r="L263" s="4" t="s">
        <v>47</v>
      </c>
      <c r="M263" s="4" t="s">
        <v>43</v>
      </c>
      <c r="N263" s="4" t="s">
        <v>78</v>
      </c>
      <c r="O263" s="4" t="s">
        <v>66</v>
      </c>
    </row>
    <row r="264" spans="1:15" ht="21" customHeight="1" x14ac:dyDescent="0.25">
      <c r="A264" s="19"/>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1:15" ht="21" customHeight="1" x14ac:dyDescent="0.25">
      <c r="A265" s="19"/>
      <c r="B265" s="4" t="s">
        <v>14</v>
      </c>
      <c r="C265" s="5">
        <v>16</v>
      </c>
      <c r="D265" s="6" t="s">
        <v>69</v>
      </c>
      <c r="E265" s="4" t="s">
        <v>16</v>
      </c>
      <c r="F265" s="4" t="s">
        <v>23</v>
      </c>
      <c r="G265" s="7">
        <v>3</v>
      </c>
      <c r="H265" s="1">
        <v>12000000</v>
      </c>
      <c r="I265" s="4">
        <v>3</v>
      </c>
      <c r="J265" s="8">
        <v>1.3888888888888889E-3</v>
      </c>
      <c r="K265" s="4" t="s">
        <v>18</v>
      </c>
      <c r="L265" s="4" t="s">
        <v>35</v>
      </c>
      <c r="M265" s="4" t="s">
        <v>33</v>
      </c>
      <c r="N265" s="4" t="s">
        <v>66</v>
      </c>
      <c r="O265" s="4" t="s">
        <v>36</v>
      </c>
    </row>
    <row r="266" spans="1:15" ht="21" customHeight="1" x14ac:dyDescent="0.25">
      <c r="A266" s="19"/>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1:15" ht="21" customHeight="1" x14ac:dyDescent="0.25">
      <c r="A267" s="19"/>
      <c r="B267" s="4" t="s">
        <v>14</v>
      </c>
      <c r="C267" s="5">
        <v>2</v>
      </c>
      <c r="D267" s="6" t="s">
        <v>55</v>
      </c>
      <c r="E267" s="4" t="s">
        <v>32</v>
      </c>
      <c r="F267" s="4" t="s">
        <v>42</v>
      </c>
      <c r="G267" s="7">
        <v>4</v>
      </c>
      <c r="H267" s="1">
        <v>15000000</v>
      </c>
      <c r="I267" s="4">
        <v>3</v>
      </c>
      <c r="J267" s="8">
        <v>1.3888888888888889E-3</v>
      </c>
      <c r="K267" s="4" t="s">
        <v>18</v>
      </c>
      <c r="L267" s="4" t="s">
        <v>24</v>
      </c>
      <c r="M267" s="4" t="s">
        <v>25</v>
      </c>
      <c r="N267" s="4" t="s">
        <v>78</v>
      </c>
      <c r="O267" s="4" t="s">
        <v>41</v>
      </c>
    </row>
    <row r="268" spans="1:15" ht="21" customHeight="1" x14ac:dyDescent="0.25">
      <c r="A268" s="19"/>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1:15" ht="21" customHeight="1" x14ac:dyDescent="0.25">
      <c r="A269" s="19"/>
      <c r="B269" s="4" t="s">
        <v>14</v>
      </c>
      <c r="C269" s="5">
        <v>1</v>
      </c>
      <c r="D269" s="6" t="s">
        <v>59</v>
      </c>
      <c r="E269" s="4" t="s">
        <v>32</v>
      </c>
      <c r="F269" s="4" t="s">
        <v>45</v>
      </c>
      <c r="G269" s="7">
        <v>1</v>
      </c>
      <c r="H269" s="1">
        <v>19000000</v>
      </c>
      <c r="I269" s="4">
        <v>2</v>
      </c>
      <c r="J269" s="8">
        <v>1.3888888888888889E-3</v>
      </c>
      <c r="K269" s="4" t="s">
        <v>46</v>
      </c>
      <c r="L269" s="4" t="s">
        <v>39</v>
      </c>
      <c r="M269" s="4" t="s">
        <v>30</v>
      </c>
      <c r="N269" s="4" t="s">
        <v>77</v>
      </c>
      <c r="O269" s="4" t="s">
        <v>65</v>
      </c>
    </row>
    <row r="270" spans="1:15" ht="21" customHeight="1" x14ac:dyDescent="0.25">
      <c r="A270" s="19"/>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1:15" ht="21" customHeight="1" x14ac:dyDescent="0.25">
      <c r="A271" s="19"/>
      <c r="B271" s="4" t="s">
        <v>70</v>
      </c>
      <c r="C271" s="5">
        <v>23</v>
      </c>
      <c r="D271" s="6" t="s">
        <v>27</v>
      </c>
      <c r="E271" s="4" t="s">
        <v>73</v>
      </c>
      <c r="F271" s="4" t="s">
        <v>23</v>
      </c>
      <c r="G271" s="7">
        <v>0</v>
      </c>
      <c r="H271" s="1">
        <v>0</v>
      </c>
      <c r="I271" s="4">
        <v>1</v>
      </c>
      <c r="J271" s="8">
        <v>1.3888888888888889E-3</v>
      </c>
      <c r="K271" s="4"/>
      <c r="L271" s="4"/>
      <c r="M271" s="4" t="s">
        <v>48</v>
      </c>
      <c r="N271" s="4" t="s">
        <v>77</v>
      </c>
      <c r="O271" s="4" t="s">
        <v>54</v>
      </c>
    </row>
    <row r="272" spans="1:15" ht="21" customHeight="1" x14ac:dyDescent="0.25">
      <c r="A272" s="19"/>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1:15" ht="21" customHeight="1" x14ac:dyDescent="0.25">
      <c r="A273" s="19"/>
      <c r="B273" s="4" t="s">
        <v>70</v>
      </c>
      <c r="C273" s="5">
        <v>23</v>
      </c>
      <c r="D273" s="6" t="s">
        <v>37</v>
      </c>
      <c r="E273" s="4" t="s">
        <v>32</v>
      </c>
      <c r="F273" s="4" t="s">
        <v>45</v>
      </c>
      <c r="G273" s="7">
        <v>0</v>
      </c>
      <c r="H273" s="1">
        <v>0</v>
      </c>
      <c r="I273" s="4">
        <v>1</v>
      </c>
      <c r="J273" s="8">
        <v>1.3888888888888889E-3</v>
      </c>
      <c r="K273" s="4"/>
      <c r="L273" s="4"/>
      <c r="M273" s="4" t="s">
        <v>20</v>
      </c>
      <c r="N273" s="4" t="s">
        <v>66</v>
      </c>
      <c r="O273" s="4" t="s">
        <v>36</v>
      </c>
    </row>
    <row r="274" spans="1:15" ht="21" customHeight="1" x14ac:dyDescent="0.25">
      <c r="A274" s="19"/>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1:15" ht="21" customHeight="1" x14ac:dyDescent="0.25">
      <c r="A275" s="19"/>
      <c r="B275" s="4" t="s">
        <v>70</v>
      </c>
      <c r="C275" s="5">
        <v>8</v>
      </c>
      <c r="D275" s="6" t="s">
        <v>69</v>
      </c>
      <c r="E275" s="4" t="s">
        <v>16</v>
      </c>
      <c r="F275" s="4" t="s">
        <v>17</v>
      </c>
      <c r="G275" s="7">
        <v>0</v>
      </c>
      <c r="H275" s="1">
        <v>0</v>
      </c>
      <c r="I275" s="4">
        <v>6</v>
      </c>
      <c r="J275" s="8">
        <v>1.3888888888888889E-3</v>
      </c>
      <c r="K275" s="4"/>
      <c r="L275" s="4"/>
      <c r="M275" s="4" t="s">
        <v>43</v>
      </c>
      <c r="N275" s="4" t="s">
        <v>76</v>
      </c>
      <c r="O275" s="4" t="s">
        <v>75</v>
      </c>
    </row>
    <row r="276" spans="1:15" ht="21" customHeight="1" x14ac:dyDescent="0.25">
      <c r="A276" s="19"/>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1:15" ht="21" customHeight="1" x14ac:dyDescent="0.25">
      <c r="A277" s="19"/>
      <c r="B277" s="4" t="s">
        <v>14</v>
      </c>
      <c r="C277" s="5">
        <v>11</v>
      </c>
      <c r="D277" s="6" t="s">
        <v>57</v>
      </c>
      <c r="E277" s="4" t="s">
        <v>16</v>
      </c>
      <c r="F277" s="4" t="s">
        <v>23</v>
      </c>
      <c r="G277" s="7">
        <v>4</v>
      </c>
      <c r="H277" s="1">
        <v>20000000</v>
      </c>
      <c r="I277" s="4">
        <v>1</v>
      </c>
      <c r="J277" s="8">
        <v>1.3888888888888889E-3</v>
      </c>
      <c r="K277" s="4" t="s">
        <v>18</v>
      </c>
      <c r="L277" s="4" t="s">
        <v>47</v>
      </c>
      <c r="M277" s="4" t="s">
        <v>25</v>
      </c>
      <c r="N277" s="4" t="s">
        <v>66</v>
      </c>
      <c r="O277" s="4" t="s">
        <v>67</v>
      </c>
    </row>
    <row r="278" spans="1:15" ht="21" customHeight="1" x14ac:dyDescent="0.25">
      <c r="A278" s="19"/>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1:15" ht="21" customHeight="1" x14ac:dyDescent="0.25">
      <c r="A279" s="19"/>
      <c r="B279" s="4" t="s">
        <v>14</v>
      </c>
      <c r="C279" s="5">
        <v>13</v>
      </c>
      <c r="D279" s="6" t="s">
        <v>60</v>
      </c>
      <c r="E279" s="4" t="s">
        <v>16</v>
      </c>
      <c r="F279" s="4" t="s">
        <v>23</v>
      </c>
      <c r="G279" s="7">
        <v>5</v>
      </c>
      <c r="H279" s="1">
        <v>21000000</v>
      </c>
      <c r="I279" s="4">
        <v>4</v>
      </c>
      <c r="J279" s="8">
        <v>1.3888888888888889E-3</v>
      </c>
      <c r="K279" s="4" t="s">
        <v>18</v>
      </c>
      <c r="L279" s="4" t="s">
        <v>50</v>
      </c>
      <c r="M279" s="4" t="s">
        <v>40</v>
      </c>
      <c r="N279" s="4" t="s">
        <v>66</v>
      </c>
      <c r="O279" s="4" t="s">
        <v>36</v>
      </c>
    </row>
    <row r="280" spans="1:15" ht="21" customHeight="1" x14ac:dyDescent="0.25">
      <c r="A280" s="19"/>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1:15" ht="21" customHeight="1" x14ac:dyDescent="0.25">
      <c r="A281" s="19"/>
      <c r="B281" s="4" t="s">
        <v>14</v>
      </c>
      <c r="C281" s="5">
        <v>27</v>
      </c>
      <c r="D281" s="6" t="s">
        <v>37</v>
      </c>
      <c r="E281" s="4" t="s">
        <v>16</v>
      </c>
      <c r="F281" s="4" t="s">
        <v>42</v>
      </c>
      <c r="G281" s="7">
        <v>1</v>
      </c>
      <c r="H281" s="1">
        <v>19000000</v>
      </c>
      <c r="I281" s="4">
        <v>2</v>
      </c>
      <c r="J281" s="8">
        <v>1.3888888888888889E-3</v>
      </c>
      <c r="K281" s="4" t="s">
        <v>46</v>
      </c>
      <c r="L281" s="4" t="s">
        <v>56</v>
      </c>
      <c r="M281" s="4" t="s">
        <v>43</v>
      </c>
      <c r="N281" s="4" t="s">
        <v>78</v>
      </c>
      <c r="O281" s="4" t="s">
        <v>53</v>
      </c>
    </row>
    <row r="282" spans="1:15" ht="21" customHeight="1" x14ac:dyDescent="0.25">
      <c r="A282" s="19"/>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1:15" ht="21" customHeight="1" x14ac:dyDescent="0.25">
      <c r="A283" s="19"/>
      <c r="B283" s="4" t="s">
        <v>14</v>
      </c>
      <c r="C283" s="5">
        <v>19</v>
      </c>
      <c r="D283" s="6" t="s">
        <v>37</v>
      </c>
      <c r="E283" s="4" t="s">
        <v>16</v>
      </c>
      <c r="F283" s="4" t="s">
        <v>42</v>
      </c>
      <c r="G283" s="7">
        <v>5</v>
      </c>
      <c r="H283" s="1">
        <v>25000000</v>
      </c>
      <c r="I283" s="4">
        <v>3</v>
      </c>
      <c r="J283" s="8">
        <v>1.3888888888888889E-3</v>
      </c>
      <c r="K283" s="4" t="s">
        <v>18</v>
      </c>
      <c r="L283" s="4" t="s">
        <v>19</v>
      </c>
      <c r="M283" s="4" t="s">
        <v>48</v>
      </c>
      <c r="N283" s="4" t="s">
        <v>76</v>
      </c>
      <c r="O283" s="4" t="s">
        <v>26</v>
      </c>
    </row>
    <row r="284" spans="1:15" ht="21" customHeight="1" x14ac:dyDescent="0.25">
      <c r="A284" s="19"/>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1:15" ht="21" customHeight="1" x14ac:dyDescent="0.25">
      <c r="A285" s="19"/>
      <c r="B285" s="4" t="s">
        <v>14</v>
      </c>
      <c r="C285" s="5">
        <v>12</v>
      </c>
      <c r="D285" s="6" t="s">
        <v>44</v>
      </c>
      <c r="E285" s="4" t="s">
        <v>49</v>
      </c>
      <c r="F285" s="4" t="s">
        <v>17</v>
      </c>
      <c r="G285" s="7">
        <v>3</v>
      </c>
      <c r="H285" s="1">
        <v>15000000</v>
      </c>
      <c r="I285" s="4">
        <v>2</v>
      </c>
      <c r="J285" s="8">
        <v>1.3888888888888889E-3</v>
      </c>
      <c r="K285" s="4" t="s">
        <v>18</v>
      </c>
      <c r="L285" s="4" t="s">
        <v>64</v>
      </c>
      <c r="M285" s="4" t="s">
        <v>43</v>
      </c>
      <c r="N285" s="4" t="s">
        <v>77</v>
      </c>
      <c r="O285" s="4" t="s">
        <v>34</v>
      </c>
    </row>
    <row r="286" spans="1:15" ht="21" customHeight="1" x14ac:dyDescent="0.25">
      <c r="A286" s="19"/>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1:15" ht="21" customHeight="1" x14ac:dyDescent="0.25">
      <c r="A287" s="19"/>
      <c r="B287" s="4" t="s">
        <v>14</v>
      </c>
      <c r="C287" s="5">
        <v>11</v>
      </c>
      <c r="D287" s="6" t="s">
        <v>57</v>
      </c>
      <c r="E287" s="4" t="s">
        <v>16</v>
      </c>
      <c r="F287" s="4" t="s">
        <v>23</v>
      </c>
      <c r="G287" s="7">
        <v>4</v>
      </c>
      <c r="H287" s="1">
        <v>20000000</v>
      </c>
      <c r="I287" s="4">
        <v>1</v>
      </c>
      <c r="J287" s="8">
        <v>1.3888888888888889E-3</v>
      </c>
      <c r="K287" s="4" t="s">
        <v>18</v>
      </c>
      <c r="L287" s="4" t="s">
        <v>47</v>
      </c>
      <c r="M287" s="4" t="s">
        <v>25</v>
      </c>
      <c r="N287" s="4" t="s">
        <v>66</v>
      </c>
      <c r="O287" s="4" t="s">
        <v>67</v>
      </c>
    </row>
    <row r="288" spans="1:15" ht="21" customHeight="1" x14ac:dyDescent="0.25">
      <c r="A288" s="19"/>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1:15" ht="21" customHeight="1" x14ac:dyDescent="0.25">
      <c r="A289" s="19"/>
      <c r="B289" s="4" t="s">
        <v>14</v>
      </c>
      <c r="C289" s="5">
        <v>13</v>
      </c>
      <c r="D289" s="6" t="s">
        <v>60</v>
      </c>
      <c r="E289" s="4" t="s">
        <v>16</v>
      </c>
      <c r="F289" s="4" t="s">
        <v>23</v>
      </c>
      <c r="G289" s="7">
        <v>5</v>
      </c>
      <c r="H289" s="1">
        <v>21000000</v>
      </c>
      <c r="I289" s="4">
        <v>4</v>
      </c>
      <c r="J289" s="8">
        <v>1.3888888888888889E-3</v>
      </c>
      <c r="K289" s="4" t="s">
        <v>18</v>
      </c>
      <c r="L289" s="4" t="s">
        <v>50</v>
      </c>
      <c r="M289" s="4" t="s">
        <v>40</v>
      </c>
      <c r="N289" s="4" t="s">
        <v>66</v>
      </c>
      <c r="O289" s="4" t="s">
        <v>36</v>
      </c>
    </row>
    <row r="290" spans="1:15" ht="21" customHeight="1" x14ac:dyDescent="0.25">
      <c r="A290" s="19"/>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1:15" ht="21" customHeight="1" x14ac:dyDescent="0.25">
      <c r="A291" s="19"/>
      <c r="B291" s="4" t="s">
        <v>70</v>
      </c>
      <c r="C291" s="5">
        <v>12</v>
      </c>
      <c r="D291" s="6" t="s">
        <v>55</v>
      </c>
      <c r="E291" s="4" t="s">
        <v>16</v>
      </c>
      <c r="F291" s="4" t="s">
        <v>23</v>
      </c>
      <c r="G291" s="7">
        <v>0</v>
      </c>
      <c r="H291" s="1">
        <v>0</v>
      </c>
      <c r="I291" s="4">
        <v>1</v>
      </c>
      <c r="J291" s="8">
        <v>1.3888888888888889E-3</v>
      </c>
      <c r="K291" s="4"/>
      <c r="L291" s="4"/>
      <c r="M291" s="4" t="s">
        <v>33</v>
      </c>
      <c r="N291" s="4" t="s">
        <v>76</v>
      </c>
      <c r="O291" s="4" t="s">
        <v>75</v>
      </c>
    </row>
    <row r="292" spans="1:15" ht="21" customHeight="1" x14ac:dyDescent="0.25">
      <c r="A292" s="19"/>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1:15" ht="21" customHeight="1" x14ac:dyDescent="0.25">
      <c r="A293" s="19"/>
      <c r="B293" s="4" t="s">
        <v>70</v>
      </c>
      <c r="C293" s="5">
        <v>30</v>
      </c>
      <c r="D293" s="6" t="s">
        <v>69</v>
      </c>
      <c r="E293" s="4" t="s">
        <v>28</v>
      </c>
      <c r="F293" s="4" t="s">
        <v>42</v>
      </c>
      <c r="G293" s="7">
        <v>0</v>
      </c>
      <c r="H293" s="1">
        <v>0</v>
      </c>
      <c r="I293" s="4">
        <v>3</v>
      </c>
      <c r="J293" s="8">
        <v>1.3888888888888889E-3</v>
      </c>
      <c r="K293" s="4"/>
      <c r="L293" s="4"/>
      <c r="M293" s="4" t="s">
        <v>51</v>
      </c>
      <c r="N293" s="4" t="s">
        <v>78</v>
      </c>
      <c r="O293" s="4" t="s">
        <v>53</v>
      </c>
    </row>
    <row r="294" spans="1:15" ht="21" customHeight="1" x14ac:dyDescent="0.25">
      <c r="A294" s="19"/>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1:15" ht="21" customHeight="1" x14ac:dyDescent="0.25">
      <c r="A295" s="19"/>
      <c r="B295" s="4" t="s">
        <v>14</v>
      </c>
      <c r="C295" s="5">
        <v>11</v>
      </c>
      <c r="D295" s="6" t="s">
        <v>57</v>
      </c>
      <c r="E295" s="4" t="s">
        <v>38</v>
      </c>
      <c r="F295" s="4" t="s">
        <v>42</v>
      </c>
      <c r="G295" s="7">
        <v>2</v>
      </c>
      <c r="H295" s="1">
        <v>38000000</v>
      </c>
      <c r="I295" s="4">
        <v>5</v>
      </c>
      <c r="J295" s="8">
        <v>1.3888888888888889E-3</v>
      </c>
      <c r="K295" s="4" t="s">
        <v>46</v>
      </c>
      <c r="L295" s="4" t="s">
        <v>50</v>
      </c>
      <c r="M295" s="4" t="s">
        <v>33</v>
      </c>
      <c r="N295" s="4" t="s">
        <v>76</v>
      </c>
      <c r="O295" s="4" t="s">
        <v>26</v>
      </c>
    </row>
    <row r="296" spans="1:15" ht="21" customHeight="1" x14ac:dyDescent="0.25">
      <c r="A296" s="19"/>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1:15" ht="21" customHeight="1" x14ac:dyDescent="0.25">
      <c r="A297" s="19"/>
      <c r="B297" s="4" t="s">
        <v>14</v>
      </c>
      <c r="C297" s="5">
        <v>30</v>
      </c>
      <c r="D297" s="6" t="s">
        <v>27</v>
      </c>
      <c r="E297" s="4" t="s">
        <v>38</v>
      </c>
      <c r="F297" s="4" t="s">
        <v>23</v>
      </c>
      <c r="G297" s="7">
        <v>1</v>
      </c>
      <c r="H297" s="1">
        <v>19000000</v>
      </c>
      <c r="I297" s="4">
        <v>4</v>
      </c>
      <c r="J297" s="8">
        <v>1.3888888888888889E-3</v>
      </c>
      <c r="K297" s="4" t="s">
        <v>46</v>
      </c>
      <c r="L297" s="4" t="s">
        <v>29</v>
      </c>
      <c r="M297" s="4" t="s">
        <v>51</v>
      </c>
      <c r="N297" s="4" t="s">
        <v>78</v>
      </c>
      <c r="O297" s="4" t="s">
        <v>21</v>
      </c>
    </row>
    <row r="298" spans="1:15" ht="21" customHeight="1" x14ac:dyDescent="0.25">
      <c r="A298" s="19"/>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1:15" ht="21" customHeight="1" x14ac:dyDescent="0.25">
      <c r="A299" s="19"/>
      <c r="B299" s="4" t="s">
        <v>14</v>
      </c>
      <c r="C299" s="5">
        <v>30</v>
      </c>
      <c r="D299" s="6" t="s">
        <v>27</v>
      </c>
      <c r="E299" s="4" t="s">
        <v>38</v>
      </c>
      <c r="F299" s="4" t="s">
        <v>42</v>
      </c>
      <c r="G299" s="7">
        <v>4</v>
      </c>
      <c r="H299" s="1">
        <v>20000000</v>
      </c>
      <c r="I299" s="4">
        <v>4</v>
      </c>
      <c r="J299" s="8">
        <v>1.3888888888888889E-3</v>
      </c>
      <c r="K299" s="4" t="s">
        <v>18</v>
      </c>
      <c r="L299" s="4" t="s">
        <v>19</v>
      </c>
      <c r="M299" s="4" t="s">
        <v>30</v>
      </c>
      <c r="N299" s="4" t="s">
        <v>78</v>
      </c>
      <c r="O299" s="4" t="s">
        <v>41</v>
      </c>
    </row>
    <row r="300" spans="1:15" ht="21" customHeight="1" x14ac:dyDescent="0.25">
      <c r="A300" s="19"/>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1:15" ht="21" customHeight="1" x14ac:dyDescent="0.25">
      <c r="A301" s="19"/>
      <c r="B301" s="4" t="s">
        <v>14</v>
      </c>
      <c r="C301" s="5">
        <v>4</v>
      </c>
      <c r="D301" s="6" t="s">
        <v>27</v>
      </c>
      <c r="E301" s="4" t="s">
        <v>16</v>
      </c>
      <c r="F301" s="4" t="s">
        <v>17</v>
      </c>
      <c r="G301" s="7">
        <v>3</v>
      </c>
      <c r="H301" s="1">
        <v>11000000</v>
      </c>
      <c r="I301" s="4">
        <v>2</v>
      </c>
      <c r="J301" s="8">
        <v>1.3888888888888889E-3</v>
      </c>
      <c r="K301" s="4" t="s">
        <v>18</v>
      </c>
      <c r="L301" s="4" t="s">
        <v>29</v>
      </c>
      <c r="M301" s="4" t="s">
        <v>48</v>
      </c>
      <c r="N301" s="4" t="s">
        <v>66</v>
      </c>
      <c r="O301" s="4" t="s">
        <v>67</v>
      </c>
    </row>
    <row r="302" spans="1:15" ht="21" customHeight="1" x14ac:dyDescent="0.25">
      <c r="A302" s="19"/>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1:15" ht="21" customHeight="1" x14ac:dyDescent="0.25">
      <c r="A303" s="19"/>
      <c r="B303" s="4" t="s">
        <v>14</v>
      </c>
      <c r="C303" s="5">
        <v>9</v>
      </c>
      <c r="D303" s="6" t="s">
        <v>27</v>
      </c>
      <c r="E303" s="4" t="s">
        <v>38</v>
      </c>
      <c r="F303" s="4" t="s">
        <v>68</v>
      </c>
      <c r="G303" s="7">
        <v>5</v>
      </c>
      <c r="H303" s="1">
        <v>21000000</v>
      </c>
      <c r="I303" s="4">
        <v>1</v>
      </c>
      <c r="J303" s="8">
        <v>1.3888888888888889E-3</v>
      </c>
      <c r="K303" s="4" t="s">
        <v>18</v>
      </c>
      <c r="L303" s="4" t="s">
        <v>35</v>
      </c>
      <c r="M303" s="4" t="s">
        <v>51</v>
      </c>
      <c r="N303" s="4" t="s">
        <v>76</v>
      </c>
      <c r="O303" s="4" t="s">
        <v>52</v>
      </c>
    </row>
    <row r="304" spans="1:15" ht="21" customHeight="1" x14ac:dyDescent="0.25">
      <c r="A304" s="19"/>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1:15" ht="21" customHeight="1" x14ac:dyDescent="0.25">
      <c r="A305" s="19"/>
      <c r="B305" s="4" t="s">
        <v>14</v>
      </c>
      <c r="C305" s="5">
        <v>18</v>
      </c>
      <c r="D305" s="6" t="s">
        <v>37</v>
      </c>
      <c r="E305" s="4" t="s">
        <v>49</v>
      </c>
      <c r="F305" s="4" t="s">
        <v>42</v>
      </c>
      <c r="G305" s="7">
        <v>4</v>
      </c>
      <c r="H305" s="1">
        <v>11000000</v>
      </c>
      <c r="I305" s="4">
        <v>2</v>
      </c>
      <c r="J305" s="8">
        <v>1.3888888888888889E-3</v>
      </c>
      <c r="K305" s="4" t="s">
        <v>61</v>
      </c>
      <c r="L305" s="4" t="s">
        <v>64</v>
      </c>
      <c r="M305" s="4" t="s">
        <v>20</v>
      </c>
      <c r="N305" s="4" t="s">
        <v>66</v>
      </c>
      <c r="O305" s="4" t="s">
        <v>36</v>
      </c>
    </row>
    <row r="306" spans="1:15" ht="21" customHeight="1" x14ac:dyDescent="0.25">
      <c r="A306" s="19"/>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1:15" ht="21" customHeight="1" x14ac:dyDescent="0.25">
      <c r="A307" s="19"/>
      <c r="B307" s="4" t="s">
        <v>14</v>
      </c>
      <c r="C307" s="5">
        <v>27</v>
      </c>
      <c r="D307" s="6" t="s">
        <v>37</v>
      </c>
      <c r="E307" s="4" t="s">
        <v>49</v>
      </c>
      <c r="F307" s="4" t="s">
        <v>42</v>
      </c>
      <c r="G307" s="7">
        <v>5</v>
      </c>
      <c r="H307" s="1">
        <v>25000000</v>
      </c>
      <c r="I307" s="4">
        <v>4</v>
      </c>
      <c r="J307" s="8">
        <v>1.3888888888888889E-3</v>
      </c>
      <c r="K307" s="4" t="s">
        <v>18</v>
      </c>
      <c r="L307" s="4" t="s">
        <v>56</v>
      </c>
      <c r="M307" s="4" t="s">
        <v>43</v>
      </c>
      <c r="N307" s="4" t="s">
        <v>76</v>
      </c>
      <c r="O307" s="4" t="s">
        <v>31</v>
      </c>
    </row>
    <row r="308" spans="1:15" ht="21" customHeight="1" x14ac:dyDescent="0.25">
      <c r="A308" s="19"/>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1:15" ht="21" customHeight="1" x14ac:dyDescent="0.25">
      <c r="A309" s="19"/>
      <c r="B309" s="4" t="s">
        <v>14</v>
      </c>
      <c r="C309" s="5">
        <v>16</v>
      </c>
      <c r="D309" s="6" t="s">
        <v>44</v>
      </c>
      <c r="E309" s="4" t="s">
        <v>73</v>
      </c>
      <c r="F309" s="4" t="s">
        <v>23</v>
      </c>
      <c r="G309" s="7">
        <v>2</v>
      </c>
      <c r="H309" s="1">
        <v>12000000</v>
      </c>
      <c r="I309" s="4">
        <v>3</v>
      </c>
      <c r="J309" s="8">
        <v>1.3888888888888889E-3</v>
      </c>
      <c r="K309" s="4" t="s">
        <v>18</v>
      </c>
      <c r="L309" s="4" t="s">
        <v>50</v>
      </c>
      <c r="M309" s="4" t="s">
        <v>43</v>
      </c>
      <c r="N309" s="4" t="s">
        <v>66</v>
      </c>
      <c r="O309" s="4" t="s">
        <v>36</v>
      </c>
    </row>
    <row r="310" spans="1:15" ht="21" customHeight="1" x14ac:dyDescent="0.25">
      <c r="A310" s="19"/>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1:15" ht="21" customHeight="1" x14ac:dyDescent="0.25">
      <c r="A311" s="19"/>
      <c r="B311" s="4" t="s">
        <v>14</v>
      </c>
      <c r="C311" s="5">
        <v>3</v>
      </c>
      <c r="D311" s="6" t="s">
        <v>44</v>
      </c>
      <c r="E311" s="4" t="s">
        <v>32</v>
      </c>
      <c r="F311" s="4" t="s">
        <v>23</v>
      </c>
      <c r="G311" s="7">
        <v>2</v>
      </c>
      <c r="H311" s="1">
        <v>12000000</v>
      </c>
      <c r="I311" s="4">
        <v>4</v>
      </c>
      <c r="J311" s="8">
        <v>1.3888888888888889E-3</v>
      </c>
      <c r="K311" s="4" t="s">
        <v>18</v>
      </c>
      <c r="L311" s="4" t="s">
        <v>19</v>
      </c>
      <c r="M311" s="4" t="s">
        <v>43</v>
      </c>
      <c r="N311" s="4" t="s">
        <v>66</v>
      </c>
      <c r="O311" s="4" t="s">
        <v>67</v>
      </c>
    </row>
    <row r="312" spans="1:15" ht="21" customHeight="1" x14ac:dyDescent="0.25">
      <c r="A312" s="19"/>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1:15" ht="21" customHeight="1" x14ac:dyDescent="0.25">
      <c r="A313" s="19"/>
      <c r="B313" s="4" t="s">
        <v>14</v>
      </c>
      <c r="C313" s="5">
        <v>22</v>
      </c>
      <c r="D313" s="6" t="s">
        <v>69</v>
      </c>
      <c r="E313" s="4" t="s">
        <v>16</v>
      </c>
      <c r="F313" s="4" t="s">
        <v>42</v>
      </c>
      <c r="G313" s="7">
        <v>2</v>
      </c>
      <c r="H313" s="1">
        <v>12000000</v>
      </c>
      <c r="I313" s="4">
        <v>4</v>
      </c>
      <c r="J313" s="8">
        <v>1.3888888888888889E-3</v>
      </c>
      <c r="K313" s="4" t="s">
        <v>18</v>
      </c>
      <c r="L313" s="4" t="s">
        <v>64</v>
      </c>
      <c r="M313" s="4" t="s">
        <v>33</v>
      </c>
      <c r="N313" s="4" t="s">
        <v>78</v>
      </c>
      <c r="O313" s="4" t="s">
        <v>53</v>
      </c>
    </row>
    <row r="314" spans="1:15" ht="21" customHeight="1" x14ac:dyDescent="0.25">
      <c r="A314" s="19"/>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1:15" ht="21" customHeight="1" x14ac:dyDescent="0.25">
      <c r="A315" s="19"/>
      <c r="B315" s="4" t="s">
        <v>14</v>
      </c>
      <c r="C315" s="5">
        <v>24</v>
      </c>
      <c r="D315" s="6" t="s">
        <v>69</v>
      </c>
      <c r="E315" s="4" t="s">
        <v>16</v>
      </c>
      <c r="F315" s="4" t="s">
        <v>68</v>
      </c>
      <c r="G315" s="7">
        <v>5</v>
      </c>
      <c r="H315" s="1">
        <v>25000000</v>
      </c>
      <c r="I315" s="4">
        <v>2</v>
      </c>
      <c r="J315" s="8">
        <v>1.3888888888888889E-3</v>
      </c>
      <c r="K315" s="4" t="s">
        <v>18</v>
      </c>
      <c r="L315" s="4" t="s">
        <v>19</v>
      </c>
      <c r="M315" s="4" t="s">
        <v>43</v>
      </c>
      <c r="N315" s="4" t="s">
        <v>66</v>
      </c>
      <c r="O315" s="4" t="s">
        <v>36</v>
      </c>
    </row>
    <row r="316" spans="1:15" ht="21" customHeight="1" x14ac:dyDescent="0.25">
      <c r="A316" s="19"/>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1:15" ht="21" customHeight="1" x14ac:dyDescent="0.25">
      <c r="A317" s="19"/>
      <c r="B317" s="4" t="s">
        <v>14</v>
      </c>
      <c r="C317" s="5">
        <v>15</v>
      </c>
      <c r="D317" s="6" t="s">
        <v>22</v>
      </c>
      <c r="E317" s="4" t="s">
        <v>16</v>
      </c>
      <c r="F317" s="4" t="s">
        <v>23</v>
      </c>
      <c r="G317" s="7">
        <v>3</v>
      </c>
      <c r="H317" s="1">
        <v>15000000</v>
      </c>
      <c r="I317" s="4">
        <v>2</v>
      </c>
      <c r="J317" s="8">
        <v>1.3888888888888889E-3</v>
      </c>
      <c r="K317" s="4" t="s">
        <v>18</v>
      </c>
      <c r="L317" s="4" t="s">
        <v>56</v>
      </c>
      <c r="M317" s="4" t="s">
        <v>43</v>
      </c>
      <c r="N317" s="4" t="s">
        <v>78</v>
      </c>
      <c r="O317" s="4" t="s">
        <v>53</v>
      </c>
    </row>
    <row r="318" spans="1:15" ht="21" customHeight="1" x14ac:dyDescent="0.25">
      <c r="A318" s="19"/>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1:15" ht="21" customHeight="1" x14ac:dyDescent="0.25">
      <c r="A319" s="19"/>
      <c r="B319" s="4" t="s">
        <v>70</v>
      </c>
      <c r="C319" s="5">
        <v>6</v>
      </c>
      <c r="D319" s="6" t="s">
        <v>22</v>
      </c>
      <c r="E319" s="4" t="s">
        <v>16</v>
      </c>
      <c r="F319" s="4" t="s">
        <v>17</v>
      </c>
      <c r="G319" s="7">
        <v>0</v>
      </c>
      <c r="H319" s="1">
        <v>0</v>
      </c>
      <c r="I319" s="4">
        <v>1</v>
      </c>
      <c r="J319" s="8">
        <v>1.3888888888888889E-3</v>
      </c>
      <c r="K319" s="4"/>
      <c r="L319" s="4"/>
      <c r="M319" s="4" t="s">
        <v>43</v>
      </c>
      <c r="N319" s="4" t="s">
        <v>77</v>
      </c>
      <c r="O319" s="4" t="s">
        <v>65</v>
      </c>
    </row>
    <row r="320" spans="1:15" ht="21" customHeight="1" x14ac:dyDescent="0.25">
      <c r="A320" s="19"/>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1:15" ht="21" customHeight="1" x14ac:dyDescent="0.25">
      <c r="A321" s="19"/>
      <c r="B321" s="4" t="s">
        <v>70</v>
      </c>
      <c r="C321" s="5">
        <v>11</v>
      </c>
      <c r="D321" s="6" t="s">
        <v>44</v>
      </c>
      <c r="E321" s="4" t="s">
        <v>73</v>
      </c>
      <c r="F321" s="4" t="s">
        <v>42</v>
      </c>
      <c r="G321" s="7">
        <v>0</v>
      </c>
      <c r="H321" s="1">
        <v>0</v>
      </c>
      <c r="I321" s="4">
        <v>4</v>
      </c>
      <c r="J321" s="8">
        <v>1.3888888888888889E-3</v>
      </c>
      <c r="K321" s="4"/>
      <c r="L321" s="4"/>
      <c r="M321" s="4" t="s">
        <v>48</v>
      </c>
      <c r="N321" s="4" t="s">
        <v>76</v>
      </c>
      <c r="O321" s="4" t="s">
        <v>26</v>
      </c>
    </row>
    <row r="322" spans="1:15" ht="21" customHeight="1" x14ac:dyDescent="0.25">
      <c r="A322" s="19"/>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1:15" ht="21" customHeight="1" x14ac:dyDescent="0.25">
      <c r="A323" s="19"/>
      <c r="B323" s="4" t="s">
        <v>70</v>
      </c>
      <c r="C323" s="5">
        <v>17</v>
      </c>
      <c r="D323" s="6" t="s">
        <v>58</v>
      </c>
      <c r="E323" s="4" t="s">
        <v>28</v>
      </c>
      <c r="F323" s="4" t="s">
        <v>23</v>
      </c>
      <c r="G323" s="7">
        <v>0</v>
      </c>
      <c r="H323" s="1">
        <v>0</v>
      </c>
      <c r="I323" s="4">
        <v>2</v>
      </c>
      <c r="J323" s="8">
        <v>1.3888888888888889E-3</v>
      </c>
      <c r="K323" s="4"/>
      <c r="L323" s="4"/>
      <c r="M323" s="4" t="s">
        <v>30</v>
      </c>
      <c r="N323" s="4" t="s">
        <v>76</v>
      </c>
      <c r="O323" s="4" t="s">
        <v>31</v>
      </c>
    </row>
    <row r="324" spans="1:15" ht="21" customHeight="1" x14ac:dyDescent="0.25">
      <c r="A324" s="19"/>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1:15" ht="21" customHeight="1" x14ac:dyDescent="0.25">
      <c r="A325" s="19"/>
      <c r="B325" s="4" t="s">
        <v>14</v>
      </c>
      <c r="C325" s="5">
        <v>1</v>
      </c>
      <c r="D325" s="6" t="s">
        <v>15</v>
      </c>
      <c r="E325" s="4" t="s">
        <v>32</v>
      </c>
      <c r="F325" s="4" t="s">
        <v>42</v>
      </c>
      <c r="G325" s="7">
        <v>4</v>
      </c>
      <c r="H325" s="1">
        <v>20000000</v>
      </c>
      <c r="I325" s="4">
        <v>1</v>
      </c>
      <c r="J325" s="8">
        <v>1.3888888888888889E-3</v>
      </c>
      <c r="K325" s="4" t="s">
        <v>18</v>
      </c>
      <c r="L325" s="4" t="s">
        <v>35</v>
      </c>
      <c r="M325" s="4" t="s">
        <v>33</v>
      </c>
      <c r="N325" s="4" t="s">
        <v>76</v>
      </c>
      <c r="O325" s="4" t="s">
        <v>75</v>
      </c>
    </row>
    <row r="326" spans="1:15" ht="21" customHeight="1" x14ac:dyDescent="0.25">
      <c r="A326" s="19"/>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1:15" ht="21" customHeight="1" x14ac:dyDescent="0.25">
      <c r="A327" s="19"/>
      <c r="B327" s="4" t="s">
        <v>14</v>
      </c>
      <c r="C327" s="5">
        <v>26</v>
      </c>
      <c r="D327" s="6" t="s">
        <v>22</v>
      </c>
      <c r="E327" s="4" t="s">
        <v>73</v>
      </c>
      <c r="F327" s="4" t="s">
        <v>17</v>
      </c>
      <c r="G327" s="7">
        <v>3</v>
      </c>
      <c r="H327" s="1">
        <v>15000000</v>
      </c>
      <c r="I327" s="4">
        <v>1</v>
      </c>
      <c r="J327" s="8">
        <v>1.3888888888888889E-3</v>
      </c>
      <c r="K327" s="4" t="s">
        <v>18</v>
      </c>
      <c r="L327" s="4" t="s">
        <v>64</v>
      </c>
      <c r="M327" s="4" t="s">
        <v>43</v>
      </c>
      <c r="N327" s="4" t="s">
        <v>76</v>
      </c>
      <c r="O327" s="4" t="s">
        <v>31</v>
      </c>
    </row>
    <row r="328" spans="1:15" ht="21" customHeight="1" x14ac:dyDescent="0.25">
      <c r="A328" s="19"/>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1:15" ht="21" customHeight="1" x14ac:dyDescent="0.25">
      <c r="A329" s="19"/>
      <c r="B329" s="4" t="s">
        <v>14</v>
      </c>
      <c r="C329" s="5">
        <v>11</v>
      </c>
      <c r="D329" s="6" t="s">
        <v>27</v>
      </c>
      <c r="E329" s="4" t="s">
        <v>32</v>
      </c>
      <c r="F329" s="4" t="s">
        <v>17</v>
      </c>
      <c r="G329" s="7">
        <v>2</v>
      </c>
      <c r="H329" s="1">
        <v>12000000</v>
      </c>
      <c r="I329" s="4">
        <v>5</v>
      </c>
      <c r="J329" s="8">
        <v>1.3888888888888889E-3</v>
      </c>
      <c r="K329" s="4" t="s">
        <v>18</v>
      </c>
      <c r="L329" s="4" t="s">
        <v>24</v>
      </c>
      <c r="M329" s="4" t="s">
        <v>48</v>
      </c>
      <c r="N329" s="4" t="s">
        <v>78</v>
      </c>
      <c r="O329" s="4" t="s">
        <v>62</v>
      </c>
    </row>
    <row r="330" spans="1:15" ht="21" customHeight="1" x14ac:dyDescent="0.25">
      <c r="A330" s="19"/>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1:15" ht="21" customHeight="1" x14ac:dyDescent="0.25">
      <c r="A331" s="19"/>
      <c r="B331" s="4" t="s">
        <v>14</v>
      </c>
      <c r="C331" s="5">
        <v>8</v>
      </c>
      <c r="D331" s="6" t="s">
        <v>37</v>
      </c>
      <c r="E331" s="4" t="s">
        <v>49</v>
      </c>
      <c r="F331" s="4" t="s">
        <v>17</v>
      </c>
      <c r="G331" s="7">
        <v>2</v>
      </c>
      <c r="H331" s="1">
        <v>12000000</v>
      </c>
      <c r="I331" s="4">
        <v>2</v>
      </c>
      <c r="J331" s="8">
        <v>1.3888888888888889E-3</v>
      </c>
      <c r="K331" s="4" t="s">
        <v>18</v>
      </c>
      <c r="L331" s="4" t="s">
        <v>39</v>
      </c>
      <c r="M331" s="4" t="s">
        <v>33</v>
      </c>
      <c r="N331" s="4" t="s">
        <v>78</v>
      </c>
      <c r="O331" s="4" t="s">
        <v>66</v>
      </c>
    </row>
    <row r="332" spans="1:15" ht="21" customHeight="1" x14ac:dyDescent="0.25">
      <c r="A332" s="19"/>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1:15" ht="21" customHeight="1" x14ac:dyDescent="0.25">
      <c r="A333" s="19"/>
      <c r="B333" s="4" t="s">
        <v>14</v>
      </c>
      <c r="C333" s="5">
        <v>2</v>
      </c>
      <c r="D333" s="6" t="s">
        <v>37</v>
      </c>
      <c r="E333" s="4" t="s">
        <v>32</v>
      </c>
      <c r="F333" s="4" t="s">
        <v>23</v>
      </c>
      <c r="G333" s="7">
        <v>3</v>
      </c>
      <c r="H333" s="1">
        <v>15000000</v>
      </c>
      <c r="I333" s="4">
        <v>3</v>
      </c>
      <c r="J333" s="8">
        <v>1.3888888888888889E-3</v>
      </c>
      <c r="K333" s="4" t="s">
        <v>18</v>
      </c>
      <c r="L333" s="4" t="s">
        <v>19</v>
      </c>
      <c r="M333" s="4" t="s">
        <v>51</v>
      </c>
      <c r="N333" s="4" t="s">
        <v>78</v>
      </c>
      <c r="O333" s="4" t="s">
        <v>66</v>
      </c>
    </row>
    <row r="334" spans="1:15" ht="21" customHeight="1" x14ac:dyDescent="0.25">
      <c r="A334" s="19"/>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1:15" ht="21" customHeight="1" x14ac:dyDescent="0.25">
      <c r="A335" s="19"/>
      <c r="B335" s="4" t="s">
        <v>14</v>
      </c>
      <c r="C335" s="5">
        <v>6</v>
      </c>
      <c r="D335" s="6" t="s">
        <v>44</v>
      </c>
      <c r="E335" s="4" t="s">
        <v>28</v>
      </c>
      <c r="F335" s="4" t="s">
        <v>23</v>
      </c>
      <c r="G335" s="7">
        <v>3</v>
      </c>
      <c r="H335" s="1">
        <v>15000000</v>
      </c>
      <c r="I335" s="4">
        <v>1</v>
      </c>
      <c r="J335" s="8">
        <v>1.3888888888888889E-3</v>
      </c>
      <c r="K335" s="4" t="s">
        <v>18</v>
      </c>
      <c r="L335" s="4" t="s">
        <v>19</v>
      </c>
      <c r="M335" s="4" t="s">
        <v>30</v>
      </c>
      <c r="N335" s="4" t="s">
        <v>76</v>
      </c>
      <c r="O335" s="4" t="s">
        <v>52</v>
      </c>
    </row>
    <row r="336" spans="1:15" ht="21" customHeight="1" x14ac:dyDescent="0.25">
      <c r="A336" s="19"/>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1:15" ht="21" customHeight="1" x14ac:dyDescent="0.25">
      <c r="A337" s="19"/>
      <c r="B337" s="4" t="s">
        <v>14</v>
      </c>
      <c r="C337" s="5">
        <v>22</v>
      </c>
      <c r="D337" s="6" t="s">
        <v>44</v>
      </c>
      <c r="E337" s="4" t="s">
        <v>49</v>
      </c>
      <c r="F337" s="4" t="s">
        <v>23</v>
      </c>
      <c r="G337" s="7">
        <v>2</v>
      </c>
      <c r="H337" s="1">
        <v>12000000</v>
      </c>
      <c r="I337" s="4">
        <v>2</v>
      </c>
      <c r="J337" s="8">
        <v>1.3888888888888889E-3</v>
      </c>
      <c r="K337" s="4" t="s">
        <v>18</v>
      </c>
      <c r="L337" s="4" t="s">
        <v>29</v>
      </c>
      <c r="M337" s="4" t="s">
        <v>25</v>
      </c>
      <c r="N337" s="4" t="s">
        <v>78</v>
      </c>
      <c r="O337" s="4" t="s">
        <v>53</v>
      </c>
    </row>
    <row r="338" spans="1:15" ht="21" customHeight="1" x14ac:dyDescent="0.25">
      <c r="A338" s="19"/>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1:15" ht="21" customHeight="1" x14ac:dyDescent="0.25">
      <c r="A339" s="19"/>
      <c r="B339" s="4" t="s">
        <v>14</v>
      </c>
      <c r="C339" s="5">
        <v>2</v>
      </c>
      <c r="D339" s="6" t="s">
        <v>44</v>
      </c>
      <c r="E339" s="4" t="s">
        <v>28</v>
      </c>
      <c r="F339" s="4" t="s">
        <v>42</v>
      </c>
      <c r="G339" s="7">
        <v>5</v>
      </c>
      <c r="H339" s="1">
        <v>25000000</v>
      </c>
      <c r="I339" s="4">
        <v>1</v>
      </c>
      <c r="J339" s="8">
        <v>1.3888888888888889E-3</v>
      </c>
      <c r="K339" s="4" t="s">
        <v>18</v>
      </c>
      <c r="L339" s="4" t="s">
        <v>56</v>
      </c>
      <c r="M339" s="4" t="s">
        <v>51</v>
      </c>
      <c r="N339" s="4" t="s">
        <v>78</v>
      </c>
      <c r="O339" s="4" t="s">
        <v>66</v>
      </c>
    </row>
    <row r="340" spans="1:15" ht="21" customHeight="1" x14ac:dyDescent="0.25">
      <c r="A340" s="19"/>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1:15" ht="21" customHeight="1" x14ac:dyDescent="0.25">
      <c r="A341" s="19"/>
      <c r="B341" s="4" t="s">
        <v>14</v>
      </c>
      <c r="C341" s="5">
        <v>17</v>
      </c>
      <c r="D341" s="6" t="s">
        <v>69</v>
      </c>
      <c r="E341" s="4" t="s">
        <v>73</v>
      </c>
      <c r="F341" s="4" t="s">
        <v>17</v>
      </c>
      <c r="G341" s="7">
        <v>3</v>
      </c>
      <c r="H341" s="1">
        <v>15000000</v>
      </c>
      <c r="I341" s="4">
        <v>5</v>
      </c>
      <c r="J341" s="8">
        <v>1.3888888888888889E-3</v>
      </c>
      <c r="K341" s="4" t="s">
        <v>18</v>
      </c>
      <c r="L341" s="4" t="s">
        <v>39</v>
      </c>
      <c r="M341" s="4" t="s">
        <v>51</v>
      </c>
      <c r="N341" s="4" t="s">
        <v>77</v>
      </c>
      <c r="O341" s="4" t="s">
        <v>54</v>
      </c>
    </row>
    <row r="342" spans="1:15" ht="21" customHeight="1" x14ac:dyDescent="0.25">
      <c r="A342" s="19"/>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1:15" ht="21" customHeight="1" x14ac:dyDescent="0.25">
      <c r="A343" s="19"/>
      <c r="B343" s="4" t="s">
        <v>14</v>
      </c>
      <c r="C343" s="5">
        <v>12</v>
      </c>
      <c r="D343" s="6" t="s">
        <v>55</v>
      </c>
      <c r="E343" s="4" t="s">
        <v>28</v>
      </c>
      <c r="F343" s="4" t="s">
        <v>23</v>
      </c>
      <c r="G343" s="7">
        <v>2</v>
      </c>
      <c r="H343" s="1">
        <v>12000000</v>
      </c>
      <c r="I343" s="4">
        <v>1</v>
      </c>
      <c r="J343" s="8">
        <v>1.3888888888888889E-3</v>
      </c>
      <c r="K343" s="4" t="s">
        <v>18</v>
      </c>
      <c r="L343" s="4" t="s">
        <v>29</v>
      </c>
      <c r="M343" s="4" t="s">
        <v>33</v>
      </c>
      <c r="N343" s="4" t="s">
        <v>76</v>
      </c>
      <c r="O343" s="4" t="s">
        <v>71</v>
      </c>
    </row>
    <row r="344" spans="1:15" ht="21" customHeight="1" x14ac:dyDescent="0.25">
      <c r="A344" s="19"/>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1:15" ht="21" customHeight="1" x14ac:dyDescent="0.25">
      <c r="A345" s="19"/>
      <c r="B345" s="4" t="s">
        <v>14</v>
      </c>
      <c r="C345" s="5">
        <v>27</v>
      </c>
      <c r="D345" s="6" t="s">
        <v>22</v>
      </c>
      <c r="E345" s="4" t="s">
        <v>16</v>
      </c>
      <c r="F345" s="4" t="s">
        <v>23</v>
      </c>
      <c r="G345" s="7">
        <v>4</v>
      </c>
      <c r="H345" s="1">
        <v>11000000</v>
      </c>
      <c r="I345" s="4">
        <v>1</v>
      </c>
      <c r="J345" s="8">
        <v>1.3888888888888889E-3</v>
      </c>
      <c r="K345" s="4" t="s">
        <v>61</v>
      </c>
      <c r="L345" s="4" t="s">
        <v>47</v>
      </c>
      <c r="M345" s="4" t="s">
        <v>25</v>
      </c>
      <c r="N345" s="4" t="s">
        <v>77</v>
      </c>
      <c r="O345" s="4" t="s">
        <v>54</v>
      </c>
    </row>
    <row r="346" spans="1:15" ht="21" customHeight="1" x14ac:dyDescent="0.25">
      <c r="A346" s="19"/>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1:15" ht="21" customHeight="1" x14ac:dyDescent="0.25">
      <c r="A347" s="19"/>
      <c r="B347" s="4" t="s">
        <v>70</v>
      </c>
      <c r="C347" s="5">
        <v>28</v>
      </c>
      <c r="D347" s="6" t="s">
        <v>59</v>
      </c>
      <c r="E347" s="4" t="s">
        <v>38</v>
      </c>
      <c r="F347" s="4" t="s">
        <v>17</v>
      </c>
      <c r="G347" s="7">
        <v>0</v>
      </c>
      <c r="H347" s="1">
        <v>0</v>
      </c>
      <c r="I347" s="4">
        <v>1</v>
      </c>
      <c r="J347" s="8">
        <v>1.3888888888888889E-3</v>
      </c>
      <c r="K347" s="4"/>
      <c r="L347" s="4"/>
      <c r="M347" s="4" t="s">
        <v>48</v>
      </c>
      <c r="N347" s="4" t="s">
        <v>78</v>
      </c>
      <c r="O347" s="4" t="s">
        <v>41</v>
      </c>
    </row>
    <row r="348" spans="1:15" ht="21" customHeight="1" x14ac:dyDescent="0.25">
      <c r="A348" s="19"/>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1:15" ht="21" customHeight="1" x14ac:dyDescent="0.25">
      <c r="A349" s="19"/>
      <c r="B349" s="4" t="s">
        <v>70</v>
      </c>
      <c r="C349" s="5">
        <v>4</v>
      </c>
      <c r="D349" s="6" t="s">
        <v>69</v>
      </c>
      <c r="E349" s="4" t="s">
        <v>38</v>
      </c>
      <c r="F349" s="4" t="s">
        <v>68</v>
      </c>
      <c r="G349" s="7">
        <v>0</v>
      </c>
      <c r="H349" s="1">
        <v>0</v>
      </c>
      <c r="I349" s="4">
        <v>4</v>
      </c>
      <c r="J349" s="8">
        <v>1.3888888888888889E-3</v>
      </c>
      <c r="K349" s="4"/>
      <c r="L349" s="4"/>
      <c r="M349" s="4" t="s">
        <v>33</v>
      </c>
      <c r="N349" s="4" t="s">
        <v>77</v>
      </c>
      <c r="O349" s="4" t="s">
        <v>54</v>
      </c>
    </row>
    <row r="350" spans="1:15" ht="21" customHeight="1" x14ac:dyDescent="0.25">
      <c r="A350" s="19"/>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1:15" ht="21" customHeight="1" x14ac:dyDescent="0.25">
      <c r="A351" s="19"/>
      <c r="B351" s="4" t="s">
        <v>70</v>
      </c>
      <c r="C351" s="5">
        <v>10</v>
      </c>
      <c r="D351" s="6" t="s">
        <v>69</v>
      </c>
      <c r="E351" s="4" t="s">
        <v>16</v>
      </c>
      <c r="F351" s="4" t="s">
        <v>23</v>
      </c>
      <c r="G351" s="7">
        <v>0</v>
      </c>
      <c r="H351" s="1">
        <v>0</v>
      </c>
      <c r="I351" s="4">
        <v>1</v>
      </c>
      <c r="J351" s="8">
        <v>1.3888888888888889E-3</v>
      </c>
      <c r="K351" s="4"/>
      <c r="L351" s="4"/>
      <c r="M351" s="4" t="s">
        <v>40</v>
      </c>
      <c r="N351" s="4" t="s">
        <v>76</v>
      </c>
      <c r="O351" s="4" t="s">
        <v>26</v>
      </c>
    </row>
    <row r="352" spans="1:15" ht="21" customHeight="1" x14ac:dyDescent="0.25">
      <c r="A352" s="19"/>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1:15" ht="21" customHeight="1" x14ac:dyDescent="0.25">
      <c r="A353" s="19"/>
      <c r="B353" s="4" t="s">
        <v>70</v>
      </c>
      <c r="C353" s="5">
        <v>6</v>
      </c>
      <c r="D353" s="6" t="s">
        <v>55</v>
      </c>
      <c r="E353" s="4" t="s">
        <v>16</v>
      </c>
      <c r="F353" s="4" t="s">
        <v>17</v>
      </c>
      <c r="G353" s="7">
        <v>0</v>
      </c>
      <c r="H353" s="1">
        <v>0</v>
      </c>
      <c r="I353" s="4">
        <v>4</v>
      </c>
      <c r="J353" s="8">
        <v>1.3888888888888889E-3</v>
      </c>
      <c r="K353" s="4"/>
      <c r="L353" s="4"/>
      <c r="M353" s="4" t="s">
        <v>51</v>
      </c>
      <c r="N353" s="4" t="s">
        <v>78</v>
      </c>
      <c r="O353" s="4" t="s">
        <v>53</v>
      </c>
    </row>
    <row r="354" spans="1:15" ht="21" customHeight="1" x14ac:dyDescent="0.25">
      <c r="A354" s="19"/>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1:15" ht="21" customHeight="1" x14ac:dyDescent="0.25">
      <c r="A355" s="19"/>
      <c r="B355" s="4" t="s">
        <v>14</v>
      </c>
      <c r="C355" s="5">
        <v>4</v>
      </c>
      <c r="D355" s="6" t="s">
        <v>15</v>
      </c>
      <c r="E355" s="4" t="s">
        <v>28</v>
      </c>
      <c r="F355" s="4" t="s">
        <v>42</v>
      </c>
      <c r="G355" s="7">
        <v>5</v>
      </c>
      <c r="H355" s="1">
        <v>20000000</v>
      </c>
      <c r="I355" s="4">
        <v>1</v>
      </c>
      <c r="J355" s="8">
        <v>1.3888888888888889E-3</v>
      </c>
      <c r="K355" s="4" t="s">
        <v>18</v>
      </c>
      <c r="L355" s="4" t="s">
        <v>35</v>
      </c>
      <c r="M355" s="4" t="s">
        <v>51</v>
      </c>
      <c r="N355" s="4" t="s">
        <v>77</v>
      </c>
      <c r="O355" s="4" t="s">
        <v>54</v>
      </c>
    </row>
    <row r="356" spans="1:15" ht="21" customHeight="1" x14ac:dyDescent="0.25">
      <c r="A356" s="19"/>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1:15" ht="21" customHeight="1" x14ac:dyDescent="0.25">
      <c r="A357" s="19"/>
      <c r="B357" s="4" t="s">
        <v>14</v>
      </c>
      <c r="C357" s="5">
        <v>12</v>
      </c>
      <c r="D357" s="6" t="s">
        <v>60</v>
      </c>
      <c r="E357" s="4" t="s">
        <v>32</v>
      </c>
      <c r="F357" s="4" t="s">
        <v>45</v>
      </c>
      <c r="G357" s="7">
        <v>2</v>
      </c>
      <c r="H357" s="1">
        <v>12000000</v>
      </c>
      <c r="I357" s="4">
        <v>5</v>
      </c>
      <c r="J357" s="8">
        <v>1.3888888888888889E-3</v>
      </c>
      <c r="K357" s="4" t="s">
        <v>18</v>
      </c>
      <c r="L357" s="4" t="s">
        <v>39</v>
      </c>
      <c r="M357" s="4" t="s">
        <v>30</v>
      </c>
      <c r="N357" s="4" t="s">
        <v>66</v>
      </c>
      <c r="O357" s="4" t="s">
        <v>67</v>
      </c>
    </row>
    <row r="358" spans="1:15" ht="21" customHeight="1" x14ac:dyDescent="0.25">
      <c r="A358" s="19"/>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1:15" ht="21" customHeight="1" x14ac:dyDescent="0.25">
      <c r="A359" s="19"/>
      <c r="B359" s="4" t="s">
        <v>14</v>
      </c>
      <c r="C359" s="5">
        <v>2</v>
      </c>
      <c r="D359" s="6" t="s">
        <v>37</v>
      </c>
      <c r="E359" s="4" t="s">
        <v>16</v>
      </c>
      <c r="F359" s="4" t="s">
        <v>23</v>
      </c>
      <c r="G359" s="7">
        <v>3</v>
      </c>
      <c r="H359" s="1">
        <v>15000000</v>
      </c>
      <c r="I359" s="4">
        <v>1</v>
      </c>
      <c r="J359" s="8">
        <v>1.3888888888888889E-3</v>
      </c>
      <c r="K359" s="4" t="s">
        <v>18</v>
      </c>
      <c r="L359" s="4" t="s">
        <v>39</v>
      </c>
      <c r="M359" s="4" t="s">
        <v>20</v>
      </c>
      <c r="N359" s="4" t="s">
        <v>78</v>
      </c>
      <c r="O359" s="4" t="s">
        <v>66</v>
      </c>
    </row>
    <row r="360" spans="1:15" ht="21" customHeight="1" x14ac:dyDescent="0.25">
      <c r="A360" s="19"/>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1:15" ht="21" customHeight="1" x14ac:dyDescent="0.25">
      <c r="A361" s="19"/>
      <c r="B361" s="4" t="s">
        <v>14</v>
      </c>
      <c r="C361" s="5">
        <v>17</v>
      </c>
      <c r="D361" s="6" t="s">
        <v>44</v>
      </c>
      <c r="E361" s="4" t="s">
        <v>32</v>
      </c>
      <c r="F361" s="4" t="s">
        <v>23</v>
      </c>
      <c r="G361" s="7">
        <v>4</v>
      </c>
      <c r="H361" s="1">
        <v>11000000</v>
      </c>
      <c r="I361" s="4">
        <v>2</v>
      </c>
      <c r="J361" s="8">
        <v>1.3888888888888889E-3</v>
      </c>
      <c r="K361" s="4" t="s">
        <v>61</v>
      </c>
      <c r="L361" s="4" t="s">
        <v>19</v>
      </c>
      <c r="M361" s="4" t="s">
        <v>51</v>
      </c>
      <c r="N361" s="4" t="s">
        <v>78</v>
      </c>
      <c r="O361" s="4" t="s">
        <v>21</v>
      </c>
    </row>
    <row r="362" spans="1:15" ht="21" customHeight="1" x14ac:dyDescent="0.25">
      <c r="A362" s="19"/>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1:15" ht="21" customHeight="1" x14ac:dyDescent="0.25">
      <c r="A363" s="19"/>
      <c r="B363" s="4" t="s">
        <v>14</v>
      </c>
      <c r="C363" s="5">
        <v>17</v>
      </c>
      <c r="D363" s="6" t="s">
        <v>69</v>
      </c>
      <c r="E363" s="4" t="s">
        <v>49</v>
      </c>
      <c r="F363" s="4" t="s">
        <v>17</v>
      </c>
      <c r="G363" s="7">
        <v>1</v>
      </c>
      <c r="H363" s="1">
        <v>7000000</v>
      </c>
      <c r="I363" s="4">
        <v>5</v>
      </c>
      <c r="J363" s="8">
        <v>1.3888888888888889E-3</v>
      </c>
      <c r="K363" s="4" t="s">
        <v>18</v>
      </c>
      <c r="L363" s="4" t="s">
        <v>64</v>
      </c>
      <c r="M363" s="4" t="s">
        <v>48</v>
      </c>
      <c r="N363" s="4" t="s">
        <v>66</v>
      </c>
      <c r="O363" s="4" t="s">
        <v>36</v>
      </c>
    </row>
    <row r="364" spans="1:15" ht="21" customHeight="1" x14ac:dyDescent="0.25">
      <c r="A364" s="19"/>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1:15" ht="21" customHeight="1" x14ac:dyDescent="0.25">
      <c r="A365" s="19"/>
      <c r="B365" s="4" t="s">
        <v>14</v>
      </c>
      <c r="C365" s="5">
        <v>6</v>
      </c>
      <c r="D365" s="6" t="s">
        <v>59</v>
      </c>
      <c r="E365" s="4" t="s">
        <v>28</v>
      </c>
      <c r="F365" s="4" t="s">
        <v>68</v>
      </c>
      <c r="G365" s="7">
        <v>2</v>
      </c>
      <c r="H365" s="1">
        <v>12000000</v>
      </c>
      <c r="I365" s="4">
        <v>1</v>
      </c>
      <c r="J365" s="8">
        <v>1.3888888888888889E-3</v>
      </c>
      <c r="K365" s="4" t="s">
        <v>18</v>
      </c>
      <c r="L365" s="4" t="s">
        <v>35</v>
      </c>
      <c r="M365" s="4" t="s">
        <v>33</v>
      </c>
      <c r="N365" s="4" t="s">
        <v>76</v>
      </c>
      <c r="O365" s="4" t="s">
        <v>52</v>
      </c>
    </row>
    <row r="366" spans="1:15" ht="21" customHeight="1" x14ac:dyDescent="0.25">
      <c r="A366" s="19"/>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1:15" ht="21" customHeight="1" x14ac:dyDescent="0.25">
      <c r="A367" s="19"/>
      <c r="B367" s="4" t="s">
        <v>70</v>
      </c>
      <c r="C367" s="5">
        <v>2</v>
      </c>
      <c r="D367" s="6" t="s">
        <v>59</v>
      </c>
      <c r="E367" s="4" t="s">
        <v>16</v>
      </c>
      <c r="F367" s="4" t="s">
        <v>42</v>
      </c>
      <c r="G367" s="7">
        <v>0</v>
      </c>
      <c r="H367" s="1">
        <v>0</v>
      </c>
      <c r="I367" s="4">
        <v>1</v>
      </c>
      <c r="J367" s="8">
        <v>1.3888888888888889E-3</v>
      </c>
      <c r="K367" s="4"/>
      <c r="L367" s="4"/>
      <c r="M367" s="4" t="s">
        <v>25</v>
      </c>
      <c r="N367" s="4" t="s">
        <v>77</v>
      </c>
      <c r="O367" s="4" t="s">
        <v>65</v>
      </c>
    </row>
    <row r="368" spans="1:15" ht="21" customHeight="1" x14ac:dyDescent="0.25">
      <c r="A368" s="19"/>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1:15" ht="21" customHeight="1" x14ac:dyDescent="0.25">
      <c r="A369" s="19"/>
      <c r="B369" s="4" t="s">
        <v>70</v>
      </c>
      <c r="C369" s="5">
        <v>8</v>
      </c>
      <c r="D369" s="6" t="s">
        <v>37</v>
      </c>
      <c r="E369" s="4" t="s">
        <v>38</v>
      </c>
      <c r="F369" s="4" t="s">
        <v>23</v>
      </c>
      <c r="G369" s="7">
        <v>0</v>
      </c>
      <c r="H369" s="1">
        <v>0</v>
      </c>
      <c r="I369" s="4">
        <v>1</v>
      </c>
      <c r="J369" s="8">
        <v>1.3888888888888889E-3</v>
      </c>
      <c r="K369" s="4"/>
      <c r="L369" s="4"/>
      <c r="M369" s="4" t="s">
        <v>30</v>
      </c>
      <c r="N369" s="4" t="s">
        <v>78</v>
      </c>
      <c r="O369" s="4" t="s">
        <v>62</v>
      </c>
    </row>
    <row r="370" spans="1:15" ht="21" customHeight="1" x14ac:dyDescent="0.25">
      <c r="A370" s="19"/>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1:15" ht="21" customHeight="1" x14ac:dyDescent="0.25">
      <c r="A371" s="19"/>
      <c r="B371" s="4" t="s">
        <v>70</v>
      </c>
      <c r="C371" s="5">
        <v>2</v>
      </c>
      <c r="D371" s="6" t="s">
        <v>59</v>
      </c>
      <c r="E371" s="4" t="s">
        <v>16</v>
      </c>
      <c r="F371" s="4" t="s">
        <v>42</v>
      </c>
      <c r="G371" s="7">
        <v>0</v>
      </c>
      <c r="H371" s="1">
        <v>0</v>
      </c>
      <c r="I371" s="4">
        <v>1</v>
      </c>
      <c r="J371" s="8">
        <v>1.3888888888888889E-3</v>
      </c>
      <c r="K371" s="4"/>
      <c r="L371" s="4"/>
      <c r="M371" s="4" t="s">
        <v>25</v>
      </c>
      <c r="N371" s="4" t="s">
        <v>77</v>
      </c>
      <c r="O371" s="4" t="s">
        <v>65</v>
      </c>
    </row>
    <row r="372" spans="1:15" ht="21" customHeight="1" x14ac:dyDescent="0.25">
      <c r="A372" s="19"/>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1:15" ht="21" customHeight="1" x14ac:dyDescent="0.25">
      <c r="A373" s="19"/>
      <c r="B373" s="4" t="s">
        <v>14</v>
      </c>
      <c r="C373" s="5">
        <v>1</v>
      </c>
      <c r="D373" s="6" t="s">
        <v>55</v>
      </c>
      <c r="E373" s="4" t="s">
        <v>32</v>
      </c>
      <c r="F373" s="4" t="s">
        <v>42</v>
      </c>
      <c r="G373" s="7">
        <v>3</v>
      </c>
      <c r="H373" s="1">
        <v>11000000</v>
      </c>
      <c r="I373" s="4">
        <v>2</v>
      </c>
      <c r="J373" s="8">
        <v>1.3888888888888889E-3</v>
      </c>
      <c r="K373" s="4" t="s">
        <v>18</v>
      </c>
      <c r="L373" s="4" t="s">
        <v>64</v>
      </c>
      <c r="M373" s="4" t="s">
        <v>20</v>
      </c>
      <c r="N373" s="4" t="s">
        <v>78</v>
      </c>
      <c r="O373" s="4" t="s">
        <v>63</v>
      </c>
    </row>
    <row r="374" spans="1:15" ht="21" customHeight="1" x14ac:dyDescent="0.25">
      <c r="A374" s="19"/>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1:15" ht="21" customHeight="1" x14ac:dyDescent="0.25">
      <c r="A375" s="19"/>
      <c r="B375" s="4" t="s">
        <v>14</v>
      </c>
      <c r="C375" s="5">
        <v>3</v>
      </c>
      <c r="D375" s="6" t="s">
        <v>59</v>
      </c>
      <c r="E375" s="4" t="s">
        <v>49</v>
      </c>
      <c r="F375" s="4" t="s">
        <v>42</v>
      </c>
      <c r="G375" s="7">
        <v>2</v>
      </c>
      <c r="H375" s="1">
        <v>38000000</v>
      </c>
      <c r="I375" s="4">
        <v>1</v>
      </c>
      <c r="J375" s="8">
        <v>1.3888888888888889E-3</v>
      </c>
      <c r="K375" s="4" t="s">
        <v>46</v>
      </c>
      <c r="L375" s="4" t="s">
        <v>19</v>
      </c>
      <c r="M375" s="4" t="s">
        <v>30</v>
      </c>
      <c r="N375" s="4" t="s">
        <v>77</v>
      </c>
      <c r="O375" s="4" t="s">
        <v>65</v>
      </c>
    </row>
    <row r="376" spans="1:15" ht="21" customHeight="1" x14ac:dyDescent="0.25">
      <c r="A376" s="19"/>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1:15" ht="21" customHeight="1" x14ac:dyDescent="0.25">
      <c r="A377" s="19"/>
      <c r="B377" s="4" t="s">
        <v>14</v>
      </c>
      <c r="C377" s="5">
        <v>11</v>
      </c>
      <c r="D377" s="6" t="s">
        <v>22</v>
      </c>
      <c r="E377" s="4" t="s">
        <v>16</v>
      </c>
      <c r="F377" s="4" t="s">
        <v>42</v>
      </c>
      <c r="G377" s="7">
        <v>3</v>
      </c>
      <c r="H377" s="1">
        <v>15000000</v>
      </c>
      <c r="I377" s="4">
        <v>4</v>
      </c>
      <c r="J377" s="8">
        <v>1.3888888888888889E-3</v>
      </c>
      <c r="K377" s="4" t="s">
        <v>18</v>
      </c>
      <c r="L377" s="4" t="s">
        <v>29</v>
      </c>
      <c r="M377" s="4" t="s">
        <v>51</v>
      </c>
      <c r="N377" s="4" t="s">
        <v>66</v>
      </c>
      <c r="O377" s="4" t="s">
        <v>67</v>
      </c>
    </row>
    <row r="378" spans="1:15" ht="21" customHeight="1" x14ac:dyDescent="0.25">
      <c r="A378" s="19"/>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1:15" ht="21" customHeight="1" x14ac:dyDescent="0.25">
      <c r="A379" s="19"/>
      <c r="B379" s="4" t="s">
        <v>14</v>
      </c>
      <c r="C379" s="5">
        <v>30</v>
      </c>
      <c r="D379" s="6" t="s">
        <v>27</v>
      </c>
      <c r="E379" s="4" t="s">
        <v>32</v>
      </c>
      <c r="F379" s="4" t="s">
        <v>42</v>
      </c>
      <c r="G379" s="7">
        <v>2</v>
      </c>
      <c r="H379" s="1">
        <v>38000000</v>
      </c>
      <c r="I379" s="4">
        <v>1</v>
      </c>
      <c r="J379" s="8">
        <v>1.3888888888888889E-3</v>
      </c>
      <c r="K379" s="4" t="s">
        <v>46</v>
      </c>
      <c r="L379" s="4" t="s">
        <v>39</v>
      </c>
      <c r="M379" s="4" t="s">
        <v>30</v>
      </c>
      <c r="N379" s="4" t="s">
        <v>77</v>
      </c>
      <c r="O379" s="4" t="s">
        <v>54</v>
      </c>
    </row>
    <row r="380" spans="1:15" ht="21" customHeight="1" x14ac:dyDescent="0.25">
      <c r="A380" s="19"/>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1:15" ht="21" customHeight="1" x14ac:dyDescent="0.25">
      <c r="A381" s="19"/>
      <c r="B381" s="4" t="s">
        <v>14</v>
      </c>
      <c r="C381" s="5">
        <v>12</v>
      </c>
      <c r="D381" s="6" t="s">
        <v>27</v>
      </c>
      <c r="E381" s="4" t="s">
        <v>32</v>
      </c>
      <c r="F381" s="4" t="s">
        <v>42</v>
      </c>
      <c r="G381" s="7">
        <v>5</v>
      </c>
      <c r="H381" s="1">
        <v>25000000</v>
      </c>
      <c r="I381" s="4">
        <v>5</v>
      </c>
      <c r="J381" s="8">
        <v>1.3888888888888889E-3</v>
      </c>
      <c r="K381" s="4" t="s">
        <v>18</v>
      </c>
      <c r="L381" s="4" t="s">
        <v>56</v>
      </c>
      <c r="M381" s="4" t="s">
        <v>30</v>
      </c>
      <c r="N381" s="4" t="s">
        <v>78</v>
      </c>
      <c r="O381" s="4" t="s">
        <v>63</v>
      </c>
    </row>
    <row r="382" spans="1:15" ht="21" customHeight="1" x14ac:dyDescent="0.25">
      <c r="A382" s="19"/>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1:15" ht="21" customHeight="1" x14ac:dyDescent="0.25">
      <c r="A383" s="19"/>
      <c r="B383" s="4" t="s">
        <v>14</v>
      </c>
      <c r="C383" s="5">
        <v>29</v>
      </c>
      <c r="D383" s="6" t="s">
        <v>27</v>
      </c>
      <c r="E383" s="4" t="s">
        <v>32</v>
      </c>
      <c r="F383" s="4" t="s">
        <v>23</v>
      </c>
      <c r="G383" s="7">
        <v>4</v>
      </c>
      <c r="H383" s="1">
        <v>15000000</v>
      </c>
      <c r="I383" s="4">
        <v>3</v>
      </c>
      <c r="J383" s="8">
        <v>1.3888888888888889E-3</v>
      </c>
      <c r="K383" s="4" t="s">
        <v>18</v>
      </c>
      <c r="L383" s="4" t="s">
        <v>24</v>
      </c>
      <c r="M383" s="4" t="s">
        <v>51</v>
      </c>
      <c r="N383" s="4" t="s">
        <v>78</v>
      </c>
      <c r="O383" s="4" t="s">
        <v>53</v>
      </c>
    </row>
    <row r="384" spans="1:15" ht="21" customHeight="1" x14ac:dyDescent="0.25">
      <c r="A384" s="19"/>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1:15" ht="21" customHeight="1" x14ac:dyDescent="0.25">
      <c r="A385" s="19"/>
      <c r="B385" s="4" t="s">
        <v>14</v>
      </c>
      <c r="C385" s="5">
        <v>27</v>
      </c>
      <c r="D385" s="6" t="s">
        <v>37</v>
      </c>
      <c r="E385" s="4" t="s">
        <v>38</v>
      </c>
      <c r="F385" s="4" t="s">
        <v>23</v>
      </c>
      <c r="G385" s="7">
        <v>1</v>
      </c>
      <c r="H385" s="1">
        <v>7000000</v>
      </c>
      <c r="I385" s="4">
        <v>1</v>
      </c>
      <c r="J385" s="8">
        <v>1.3888888888888889E-3</v>
      </c>
      <c r="K385" s="4" t="s">
        <v>18</v>
      </c>
      <c r="L385" s="4" t="s">
        <v>19</v>
      </c>
      <c r="M385" s="4" t="s">
        <v>25</v>
      </c>
      <c r="N385" s="4" t="s">
        <v>77</v>
      </c>
      <c r="O385" s="4" t="s">
        <v>54</v>
      </c>
    </row>
    <row r="386" spans="1:15" ht="21" customHeight="1" x14ac:dyDescent="0.25">
      <c r="A386" s="19"/>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1:15" ht="21" customHeight="1" x14ac:dyDescent="0.25">
      <c r="A387" s="19"/>
      <c r="B387" s="4" t="s">
        <v>14</v>
      </c>
      <c r="C387" s="5">
        <v>1</v>
      </c>
      <c r="D387" s="6" t="s">
        <v>44</v>
      </c>
      <c r="E387" s="4" t="s">
        <v>28</v>
      </c>
      <c r="F387" s="4" t="s">
        <v>45</v>
      </c>
      <c r="G387" s="7">
        <v>4</v>
      </c>
      <c r="H387" s="1">
        <v>20000000</v>
      </c>
      <c r="I387" s="4">
        <v>1</v>
      </c>
      <c r="J387" s="8">
        <v>1.3888888888888889E-3</v>
      </c>
      <c r="K387" s="4" t="s">
        <v>18</v>
      </c>
      <c r="L387" s="4" t="s">
        <v>47</v>
      </c>
      <c r="M387" s="4" t="s">
        <v>51</v>
      </c>
      <c r="N387" s="4" t="s">
        <v>78</v>
      </c>
      <c r="O387" s="4" t="s">
        <v>41</v>
      </c>
    </row>
    <row r="388" spans="1:15" ht="21" customHeight="1" x14ac:dyDescent="0.25">
      <c r="A388" s="19"/>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1:15" ht="21" customHeight="1" x14ac:dyDescent="0.25">
      <c r="A389" s="19"/>
      <c r="B389" s="4" t="s">
        <v>14</v>
      </c>
      <c r="C389" s="5">
        <v>30</v>
      </c>
      <c r="D389" s="6" t="s">
        <v>69</v>
      </c>
      <c r="E389" s="4" t="s">
        <v>28</v>
      </c>
      <c r="F389" s="4" t="s">
        <v>23</v>
      </c>
      <c r="G389" s="7">
        <v>2</v>
      </c>
      <c r="H389" s="1">
        <v>12000000</v>
      </c>
      <c r="I389" s="4">
        <v>1</v>
      </c>
      <c r="J389" s="8">
        <v>1.3888888888888889E-3</v>
      </c>
      <c r="K389" s="4" t="s">
        <v>18</v>
      </c>
      <c r="L389" s="4" t="s">
        <v>19</v>
      </c>
      <c r="M389" s="4" t="s">
        <v>51</v>
      </c>
      <c r="N389" s="4" t="s">
        <v>78</v>
      </c>
      <c r="O389" s="4" t="s">
        <v>63</v>
      </c>
    </row>
    <row r="390" spans="1:15" ht="21" customHeight="1" x14ac:dyDescent="0.25">
      <c r="A390" s="19"/>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1:15" ht="21" customHeight="1" x14ac:dyDescent="0.25">
      <c r="A391" s="19"/>
      <c r="B391" s="4" t="s">
        <v>14</v>
      </c>
      <c r="C391" s="5">
        <v>1</v>
      </c>
      <c r="D391" s="6" t="s">
        <v>55</v>
      </c>
      <c r="E391" s="4" t="s">
        <v>32</v>
      </c>
      <c r="F391" s="4" t="s">
        <v>42</v>
      </c>
      <c r="G391" s="7">
        <v>3</v>
      </c>
      <c r="H391" s="1">
        <v>11000000</v>
      </c>
      <c r="I391" s="4">
        <v>2</v>
      </c>
      <c r="J391" s="8">
        <v>1.3888888888888889E-3</v>
      </c>
      <c r="K391" s="4" t="s">
        <v>18</v>
      </c>
      <c r="L391" s="4" t="s">
        <v>64</v>
      </c>
      <c r="M391" s="4" t="s">
        <v>20</v>
      </c>
      <c r="N391" s="4" t="s">
        <v>78</v>
      </c>
      <c r="O391" s="4" t="s">
        <v>63</v>
      </c>
    </row>
    <row r="392" spans="1:15" ht="21" customHeight="1" x14ac:dyDescent="0.25">
      <c r="A392" s="19"/>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1:15" ht="21" customHeight="1" x14ac:dyDescent="0.25">
      <c r="A393" s="19"/>
      <c r="B393" s="4" t="s">
        <v>14</v>
      </c>
      <c r="C393" s="5">
        <v>3</v>
      </c>
      <c r="D393" s="6" t="s">
        <v>59</v>
      </c>
      <c r="E393" s="4" t="s">
        <v>49</v>
      </c>
      <c r="F393" s="4" t="s">
        <v>42</v>
      </c>
      <c r="G393" s="7">
        <v>2</v>
      </c>
      <c r="H393" s="1">
        <v>38000000</v>
      </c>
      <c r="I393" s="4">
        <v>1</v>
      </c>
      <c r="J393" s="8">
        <v>1.3888888888888889E-3</v>
      </c>
      <c r="K393" s="4" t="s">
        <v>46</v>
      </c>
      <c r="L393" s="4" t="s">
        <v>19</v>
      </c>
      <c r="M393" s="4" t="s">
        <v>30</v>
      </c>
      <c r="N393" s="4" t="s">
        <v>77</v>
      </c>
      <c r="O393" s="4" t="s">
        <v>65</v>
      </c>
    </row>
    <row r="394" spans="1:15" ht="21" customHeight="1" x14ac:dyDescent="0.25">
      <c r="A394" s="19"/>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1:15" ht="21" customHeight="1" x14ac:dyDescent="0.25">
      <c r="A395" s="19"/>
      <c r="B395" s="4" t="s">
        <v>14</v>
      </c>
      <c r="C395" s="5">
        <v>11</v>
      </c>
      <c r="D395" s="6" t="s">
        <v>22</v>
      </c>
      <c r="E395" s="4" t="s">
        <v>16</v>
      </c>
      <c r="F395" s="4" t="s">
        <v>42</v>
      </c>
      <c r="G395" s="7">
        <v>3</v>
      </c>
      <c r="H395" s="1">
        <v>15000000</v>
      </c>
      <c r="I395" s="4">
        <v>4</v>
      </c>
      <c r="J395" s="8">
        <v>1.3888888888888889E-3</v>
      </c>
      <c r="K395" s="4" t="s">
        <v>18</v>
      </c>
      <c r="L395" s="4" t="s">
        <v>29</v>
      </c>
      <c r="M395" s="4" t="s">
        <v>51</v>
      </c>
      <c r="N395" s="4" t="s">
        <v>66</v>
      </c>
      <c r="O395" s="4" t="s">
        <v>67</v>
      </c>
    </row>
    <row r="396" spans="1:15" ht="21" customHeight="1" x14ac:dyDescent="0.25">
      <c r="A396" s="19"/>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1:15" ht="21" customHeight="1" x14ac:dyDescent="0.25">
      <c r="A397" s="19"/>
      <c r="B397" s="4" t="s">
        <v>70</v>
      </c>
      <c r="C397" s="5">
        <v>22</v>
      </c>
      <c r="D397" s="6" t="s">
        <v>37</v>
      </c>
      <c r="E397" s="4" t="s">
        <v>32</v>
      </c>
      <c r="F397" s="4" t="s">
        <v>17</v>
      </c>
      <c r="G397" s="7">
        <v>0</v>
      </c>
      <c r="H397" s="1">
        <v>0</v>
      </c>
      <c r="I397" s="4">
        <v>1</v>
      </c>
      <c r="J397" s="8">
        <v>1.3888888888888889E-3</v>
      </c>
      <c r="K397" s="4"/>
      <c r="L397" s="4"/>
      <c r="M397" s="4" t="s">
        <v>43</v>
      </c>
      <c r="N397" s="4" t="s">
        <v>76</v>
      </c>
      <c r="O397" s="4" t="s">
        <v>31</v>
      </c>
    </row>
    <row r="398" spans="1:15" ht="21" customHeight="1" x14ac:dyDescent="0.25">
      <c r="A398" s="19"/>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1:15" ht="21" customHeight="1" x14ac:dyDescent="0.25">
      <c r="A399" s="19"/>
      <c r="B399" s="4" t="s">
        <v>70</v>
      </c>
      <c r="C399" s="5">
        <v>8</v>
      </c>
      <c r="D399" s="6" t="s">
        <v>37</v>
      </c>
      <c r="E399" s="4" t="s">
        <v>32</v>
      </c>
      <c r="F399" s="4" t="s">
        <v>23</v>
      </c>
      <c r="G399" s="7">
        <v>0</v>
      </c>
      <c r="H399" s="1">
        <v>0</v>
      </c>
      <c r="I399" s="4">
        <v>5</v>
      </c>
      <c r="J399" s="8">
        <v>1.3888888888888889E-3</v>
      </c>
      <c r="K399" s="4"/>
      <c r="L399" s="4"/>
      <c r="M399" s="4" t="s">
        <v>48</v>
      </c>
      <c r="N399" s="4" t="s">
        <v>78</v>
      </c>
      <c r="O399" s="4" t="s">
        <v>63</v>
      </c>
    </row>
    <row r="400" spans="1:15" ht="21" customHeight="1" x14ac:dyDescent="0.25">
      <c r="A400" s="19"/>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1:15" ht="21" customHeight="1" x14ac:dyDescent="0.25">
      <c r="A401" s="19"/>
      <c r="B401" s="4" t="s">
        <v>70</v>
      </c>
      <c r="C401" s="5">
        <v>11</v>
      </c>
      <c r="D401" s="6" t="s">
        <v>69</v>
      </c>
      <c r="E401" s="4" t="s">
        <v>28</v>
      </c>
      <c r="F401" s="4" t="s">
        <v>23</v>
      </c>
      <c r="G401" s="7">
        <v>0</v>
      </c>
      <c r="H401" s="1">
        <v>0</v>
      </c>
      <c r="I401" s="4">
        <v>2</v>
      </c>
      <c r="J401" s="8">
        <v>1.3888888888888889E-3</v>
      </c>
      <c r="K401" s="4"/>
      <c r="L401" s="4"/>
      <c r="M401" s="4" t="s">
        <v>51</v>
      </c>
      <c r="N401" s="4" t="s">
        <v>76</v>
      </c>
      <c r="O401" s="4" t="s">
        <v>52</v>
      </c>
    </row>
    <row r="402" spans="1:15" ht="21" customHeight="1" x14ac:dyDescent="0.25">
      <c r="A402" s="19"/>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1:15" ht="21" customHeight="1" x14ac:dyDescent="0.25">
      <c r="A403" s="19"/>
      <c r="B403" s="4" t="s">
        <v>70</v>
      </c>
      <c r="C403" s="5">
        <v>1</v>
      </c>
      <c r="D403" s="6" t="s">
        <v>69</v>
      </c>
      <c r="E403" s="4" t="s">
        <v>28</v>
      </c>
      <c r="F403" s="4" t="s">
        <v>23</v>
      </c>
      <c r="G403" s="7">
        <v>0</v>
      </c>
      <c r="H403" s="1">
        <v>0</v>
      </c>
      <c r="I403" s="4">
        <v>3</v>
      </c>
      <c r="J403" s="8">
        <v>1.3888888888888889E-3</v>
      </c>
      <c r="K403" s="4"/>
      <c r="L403" s="4"/>
      <c r="M403" s="4" t="s">
        <v>20</v>
      </c>
      <c r="N403" s="4" t="s">
        <v>78</v>
      </c>
      <c r="O403" s="4" t="s">
        <v>53</v>
      </c>
    </row>
    <row r="404" spans="1:15" ht="21" customHeight="1" x14ac:dyDescent="0.25">
      <c r="A404" s="19"/>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1:15" ht="21" customHeight="1" x14ac:dyDescent="0.25">
      <c r="A405" s="19"/>
      <c r="B405" s="4" t="s">
        <v>14</v>
      </c>
      <c r="C405" s="5">
        <v>11</v>
      </c>
      <c r="D405" s="6" t="s">
        <v>57</v>
      </c>
      <c r="E405" s="4" t="s">
        <v>16</v>
      </c>
      <c r="F405" s="4" t="s">
        <v>17</v>
      </c>
      <c r="G405" s="7">
        <v>2</v>
      </c>
      <c r="H405" s="1">
        <v>12000000</v>
      </c>
      <c r="I405" s="4">
        <v>3</v>
      </c>
      <c r="J405" s="8">
        <v>1.5046296296296294E-3</v>
      </c>
      <c r="K405" s="4" t="s">
        <v>18</v>
      </c>
      <c r="L405" s="4" t="s">
        <v>56</v>
      </c>
      <c r="M405" s="4" t="s">
        <v>48</v>
      </c>
      <c r="N405" s="4" t="s">
        <v>78</v>
      </c>
      <c r="O405" s="4" t="s">
        <v>63</v>
      </c>
    </row>
    <row r="406" spans="1:15" ht="21" customHeight="1" x14ac:dyDescent="0.25">
      <c r="A406" s="19"/>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1:15" ht="21" customHeight="1" x14ac:dyDescent="0.25">
      <c r="A407" s="19"/>
      <c r="B407" s="4" t="s">
        <v>14</v>
      </c>
      <c r="C407" s="5">
        <v>12</v>
      </c>
      <c r="D407" s="6" t="s">
        <v>22</v>
      </c>
      <c r="E407" s="4" t="s">
        <v>28</v>
      </c>
      <c r="F407" s="4" t="s">
        <v>23</v>
      </c>
      <c r="G407" s="7">
        <v>2</v>
      </c>
      <c r="H407" s="1">
        <v>38000000</v>
      </c>
      <c r="I407" s="4">
        <v>4</v>
      </c>
      <c r="J407" s="8">
        <v>1.5046296296296294E-3</v>
      </c>
      <c r="K407" s="4" t="s">
        <v>46</v>
      </c>
      <c r="L407" s="4" t="s">
        <v>35</v>
      </c>
      <c r="M407" s="4" t="s">
        <v>33</v>
      </c>
      <c r="N407" s="4" t="s">
        <v>76</v>
      </c>
      <c r="O407" s="4" t="s">
        <v>52</v>
      </c>
    </row>
    <row r="408" spans="1:15" ht="21" customHeight="1" x14ac:dyDescent="0.25">
      <c r="A408" s="19"/>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1:15" ht="21" customHeight="1" x14ac:dyDescent="0.25">
      <c r="A409" s="19"/>
      <c r="B409" s="4" t="s">
        <v>14</v>
      </c>
      <c r="C409" s="5">
        <v>14</v>
      </c>
      <c r="D409" s="6" t="s">
        <v>27</v>
      </c>
      <c r="E409" s="4" t="s">
        <v>73</v>
      </c>
      <c r="F409" s="4" t="s">
        <v>42</v>
      </c>
      <c r="G409" s="7">
        <v>1</v>
      </c>
      <c r="H409" s="1">
        <v>7000000</v>
      </c>
      <c r="I409" s="4">
        <v>1</v>
      </c>
      <c r="J409" s="8">
        <v>1.5046296296296294E-3</v>
      </c>
      <c r="K409" s="4" t="s">
        <v>18</v>
      </c>
      <c r="L409" s="4" t="s">
        <v>47</v>
      </c>
      <c r="M409" s="4" t="s">
        <v>25</v>
      </c>
      <c r="N409" s="4" t="s">
        <v>76</v>
      </c>
      <c r="O409" s="4" t="s">
        <v>31</v>
      </c>
    </row>
    <row r="410" spans="1:15" ht="21" customHeight="1" x14ac:dyDescent="0.25">
      <c r="A410" s="19"/>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1:15" ht="21" customHeight="1" x14ac:dyDescent="0.25">
      <c r="A411" s="19"/>
      <c r="B411" s="4" t="s">
        <v>14</v>
      </c>
      <c r="C411" s="5">
        <v>5</v>
      </c>
      <c r="D411" s="6" t="s">
        <v>37</v>
      </c>
      <c r="E411" s="4" t="s">
        <v>28</v>
      </c>
      <c r="F411" s="4" t="s">
        <v>42</v>
      </c>
      <c r="G411" s="7">
        <v>1</v>
      </c>
      <c r="H411" s="1">
        <v>19000000</v>
      </c>
      <c r="I411" s="4">
        <v>1</v>
      </c>
      <c r="J411" s="8">
        <v>1.5046296296296294E-3</v>
      </c>
      <c r="K411" s="4" t="s">
        <v>46</v>
      </c>
      <c r="L411" s="4" t="s">
        <v>39</v>
      </c>
      <c r="M411" s="4" t="s">
        <v>43</v>
      </c>
      <c r="N411" s="4" t="s">
        <v>78</v>
      </c>
      <c r="O411" s="4" t="s">
        <v>63</v>
      </c>
    </row>
    <row r="412" spans="1:15" ht="21" customHeight="1" x14ac:dyDescent="0.25">
      <c r="A412" s="19"/>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1:15" ht="21" customHeight="1" x14ac:dyDescent="0.25">
      <c r="A413" s="19"/>
      <c r="B413" s="4" t="s">
        <v>14</v>
      </c>
      <c r="C413" s="5">
        <v>2</v>
      </c>
      <c r="D413" s="6" t="s">
        <v>44</v>
      </c>
      <c r="E413" s="4" t="s">
        <v>16</v>
      </c>
      <c r="F413" s="4" t="s">
        <v>42</v>
      </c>
      <c r="G413" s="7">
        <v>4</v>
      </c>
      <c r="H413" s="1">
        <v>20000000</v>
      </c>
      <c r="I413" s="4">
        <v>4</v>
      </c>
      <c r="J413" s="8">
        <v>1.5046296296296294E-3</v>
      </c>
      <c r="K413" s="4" t="s">
        <v>61</v>
      </c>
      <c r="L413" s="4" t="s">
        <v>47</v>
      </c>
      <c r="M413" s="4" t="s">
        <v>40</v>
      </c>
      <c r="N413" s="4" t="s">
        <v>76</v>
      </c>
      <c r="O413" s="4" t="s">
        <v>52</v>
      </c>
    </row>
    <row r="414" spans="1:15" ht="21" customHeight="1" x14ac:dyDescent="0.25">
      <c r="A414" s="19"/>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1:15" ht="21" customHeight="1" x14ac:dyDescent="0.25">
      <c r="A415" s="19"/>
      <c r="B415" s="4" t="s">
        <v>14</v>
      </c>
      <c r="C415" s="5">
        <v>17</v>
      </c>
      <c r="D415" s="6" t="s">
        <v>44</v>
      </c>
      <c r="E415" s="4" t="s">
        <v>32</v>
      </c>
      <c r="F415" s="4" t="s">
        <v>17</v>
      </c>
      <c r="G415" s="7">
        <v>5</v>
      </c>
      <c r="H415" s="1">
        <v>21000000</v>
      </c>
      <c r="I415" s="4">
        <v>1</v>
      </c>
      <c r="J415" s="8">
        <v>1.5046296296296294E-3</v>
      </c>
      <c r="K415" s="4" t="s">
        <v>18</v>
      </c>
      <c r="L415" s="4" t="s">
        <v>64</v>
      </c>
      <c r="M415" s="4" t="s">
        <v>51</v>
      </c>
      <c r="N415" s="4" t="s">
        <v>66</v>
      </c>
      <c r="O415" s="4" t="s">
        <v>36</v>
      </c>
    </row>
    <row r="416" spans="1:15" ht="21" customHeight="1" x14ac:dyDescent="0.25">
      <c r="A416" s="19"/>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1:15" ht="21" customHeight="1" x14ac:dyDescent="0.25">
      <c r="A417" s="19"/>
      <c r="B417" s="4" t="s">
        <v>14</v>
      </c>
      <c r="C417" s="5">
        <v>28</v>
      </c>
      <c r="D417" s="6" t="s">
        <v>72</v>
      </c>
      <c r="E417" s="4" t="s">
        <v>49</v>
      </c>
      <c r="F417" s="4" t="s">
        <v>42</v>
      </c>
      <c r="G417" s="7">
        <v>2</v>
      </c>
      <c r="H417" s="1">
        <v>12000000</v>
      </c>
      <c r="I417" s="4">
        <v>1</v>
      </c>
      <c r="J417" s="8">
        <v>1.5046296296296294E-3</v>
      </c>
      <c r="K417" s="4" t="s">
        <v>18</v>
      </c>
      <c r="L417" s="4" t="s">
        <v>19</v>
      </c>
      <c r="M417" s="4" t="s">
        <v>48</v>
      </c>
      <c r="N417" s="4" t="s">
        <v>77</v>
      </c>
      <c r="O417" s="4" t="s">
        <v>54</v>
      </c>
    </row>
    <row r="418" spans="1:15" ht="21" customHeight="1" x14ac:dyDescent="0.25">
      <c r="A418" s="19"/>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1:15" ht="21" customHeight="1" x14ac:dyDescent="0.25">
      <c r="A419" s="19"/>
      <c r="B419" s="4" t="s">
        <v>70</v>
      </c>
      <c r="C419" s="5">
        <v>30</v>
      </c>
      <c r="D419" s="6" t="s">
        <v>44</v>
      </c>
      <c r="E419" s="4" t="s">
        <v>16</v>
      </c>
      <c r="F419" s="4" t="s">
        <v>45</v>
      </c>
      <c r="G419" s="7">
        <v>0</v>
      </c>
      <c r="H419" s="1">
        <v>0</v>
      </c>
      <c r="I419" s="4">
        <v>2</v>
      </c>
      <c r="J419" s="8">
        <v>1.5046296296296294E-3</v>
      </c>
      <c r="K419" s="4"/>
      <c r="L419" s="4"/>
      <c r="M419" s="4" t="s">
        <v>33</v>
      </c>
      <c r="N419" s="4" t="s">
        <v>66</v>
      </c>
      <c r="O419" s="4" t="s">
        <v>36</v>
      </c>
    </row>
    <row r="420" spans="1:15" ht="21" customHeight="1" x14ac:dyDescent="0.25">
      <c r="A420" s="19"/>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1:15" ht="21" customHeight="1" x14ac:dyDescent="0.25">
      <c r="A421" s="19"/>
      <c r="B421" s="4" t="s">
        <v>14</v>
      </c>
      <c r="C421" s="5">
        <v>11</v>
      </c>
      <c r="D421" s="6" t="s">
        <v>55</v>
      </c>
      <c r="E421" s="4" t="s">
        <v>49</v>
      </c>
      <c r="F421" s="4" t="s">
        <v>17</v>
      </c>
      <c r="G421" s="7">
        <v>5</v>
      </c>
      <c r="H421" s="1">
        <v>25000000</v>
      </c>
      <c r="I421" s="4">
        <v>3</v>
      </c>
      <c r="J421" s="8">
        <v>1.5277777777777779E-3</v>
      </c>
      <c r="K421" s="4" t="s">
        <v>18</v>
      </c>
      <c r="L421" s="4" t="s">
        <v>47</v>
      </c>
      <c r="M421" s="4" t="s">
        <v>20</v>
      </c>
      <c r="N421" s="4" t="s">
        <v>66</v>
      </c>
      <c r="O421" s="4" t="s">
        <v>36</v>
      </c>
    </row>
    <row r="422" spans="1:15" ht="21" customHeight="1" x14ac:dyDescent="0.25">
      <c r="A422" s="19"/>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1:15" ht="21" customHeight="1" x14ac:dyDescent="0.25">
      <c r="A423" s="19"/>
      <c r="B423" s="4" t="s">
        <v>14</v>
      </c>
      <c r="C423" s="5">
        <v>14</v>
      </c>
      <c r="D423" s="6" t="s">
        <v>57</v>
      </c>
      <c r="E423" s="4" t="s">
        <v>28</v>
      </c>
      <c r="F423" s="4" t="s">
        <v>23</v>
      </c>
      <c r="G423" s="7">
        <v>2</v>
      </c>
      <c r="H423" s="1">
        <v>12000000</v>
      </c>
      <c r="I423" s="4">
        <v>1</v>
      </c>
      <c r="J423" s="8">
        <v>1.5277777777777779E-3</v>
      </c>
      <c r="K423" s="4" t="s">
        <v>18</v>
      </c>
      <c r="L423" s="4" t="s">
        <v>47</v>
      </c>
      <c r="M423" s="4" t="s">
        <v>30</v>
      </c>
      <c r="N423" s="4" t="s">
        <v>77</v>
      </c>
      <c r="O423" s="4" t="s">
        <v>65</v>
      </c>
    </row>
    <row r="424" spans="1:15" ht="21" customHeight="1" x14ac:dyDescent="0.25">
      <c r="A424" s="19"/>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1:15" ht="21" customHeight="1" x14ac:dyDescent="0.25">
      <c r="A425" s="19"/>
      <c r="B425" s="4" t="s">
        <v>14</v>
      </c>
      <c r="C425" s="5">
        <v>1</v>
      </c>
      <c r="D425" s="6" t="s">
        <v>59</v>
      </c>
      <c r="E425" s="4" t="s">
        <v>28</v>
      </c>
      <c r="F425" s="4" t="s">
        <v>17</v>
      </c>
      <c r="G425" s="7">
        <v>4</v>
      </c>
      <c r="H425" s="1">
        <v>20000000</v>
      </c>
      <c r="I425" s="4">
        <v>2</v>
      </c>
      <c r="J425" s="8">
        <v>1.5277777777777779E-3</v>
      </c>
      <c r="K425" s="4" t="s">
        <v>61</v>
      </c>
      <c r="L425" s="4" t="s">
        <v>29</v>
      </c>
      <c r="M425" s="4" t="s">
        <v>25</v>
      </c>
      <c r="N425" s="4" t="s">
        <v>78</v>
      </c>
      <c r="O425" s="4" t="s">
        <v>53</v>
      </c>
    </row>
    <row r="426" spans="1:15" ht="21" customHeight="1" x14ac:dyDescent="0.25">
      <c r="A426" s="19"/>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1:15" ht="21" customHeight="1" x14ac:dyDescent="0.25">
      <c r="A427" s="19"/>
      <c r="B427" s="4" t="s">
        <v>14</v>
      </c>
      <c r="C427" s="5">
        <v>1</v>
      </c>
      <c r="D427" s="6" t="s">
        <v>59</v>
      </c>
      <c r="E427" s="4" t="s">
        <v>32</v>
      </c>
      <c r="F427" s="4" t="s">
        <v>23</v>
      </c>
      <c r="G427" s="7">
        <v>3</v>
      </c>
      <c r="H427" s="1">
        <v>15000000</v>
      </c>
      <c r="I427" s="4">
        <v>2</v>
      </c>
      <c r="J427" s="8">
        <v>1.5277777777777779E-3</v>
      </c>
      <c r="K427" s="4" t="s">
        <v>18</v>
      </c>
      <c r="L427" s="4" t="s">
        <v>19</v>
      </c>
      <c r="M427" s="4" t="s">
        <v>51</v>
      </c>
      <c r="N427" s="4" t="s">
        <v>76</v>
      </c>
      <c r="O427" s="4" t="s">
        <v>52</v>
      </c>
    </row>
    <row r="428" spans="1:15" ht="21" customHeight="1" x14ac:dyDescent="0.25">
      <c r="A428" s="19"/>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1:15" ht="21" customHeight="1" x14ac:dyDescent="0.25">
      <c r="A429" s="19"/>
      <c r="B429" s="4" t="s">
        <v>14</v>
      </c>
      <c r="C429" s="5">
        <v>31</v>
      </c>
      <c r="D429" s="6" t="s">
        <v>22</v>
      </c>
      <c r="E429" s="4" t="s">
        <v>28</v>
      </c>
      <c r="F429" s="4" t="s">
        <v>23</v>
      </c>
      <c r="G429" s="7">
        <v>1</v>
      </c>
      <c r="H429" s="1">
        <v>19000000</v>
      </c>
      <c r="I429" s="4">
        <v>2</v>
      </c>
      <c r="J429" s="8">
        <v>1.5277777777777779E-3</v>
      </c>
      <c r="K429" s="4" t="s">
        <v>46</v>
      </c>
      <c r="L429" s="4" t="s">
        <v>19</v>
      </c>
      <c r="M429" s="4" t="s">
        <v>30</v>
      </c>
      <c r="N429" s="4" t="s">
        <v>76</v>
      </c>
      <c r="O429" s="4" t="s">
        <v>52</v>
      </c>
    </row>
    <row r="430" spans="1:15" ht="21" customHeight="1" x14ac:dyDescent="0.25">
      <c r="A430" s="19"/>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1:15" ht="21" customHeight="1" x14ac:dyDescent="0.25">
      <c r="A431" s="19"/>
      <c r="B431" s="4" t="s">
        <v>14</v>
      </c>
      <c r="C431" s="5">
        <v>28</v>
      </c>
      <c r="D431" s="6" t="s">
        <v>27</v>
      </c>
      <c r="E431" s="4" t="s">
        <v>73</v>
      </c>
      <c r="F431" s="4" t="s">
        <v>68</v>
      </c>
      <c r="G431" s="7">
        <v>5</v>
      </c>
      <c r="H431" s="1">
        <v>21000000</v>
      </c>
      <c r="I431" s="4">
        <v>3</v>
      </c>
      <c r="J431" s="8">
        <v>1.5277777777777779E-3</v>
      </c>
      <c r="K431" s="4" t="s">
        <v>18</v>
      </c>
      <c r="L431" s="4" t="s">
        <v>56</v>
      </c>
      <c r="M431" s="4" t="s">
        <v>40</v>
      </c>
      <c r="N431" s="4" t="s">
        <v>76</v>
      </c>
      <c r="O431" s="4" t="s">
        <v>75</v>
      </c>
    </row>
    <row r="432" spans="1:15" ht="21" customHeight="1" x14ac:dyDescent="0.25">
      <c r="A432" s="19"/>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1:15" ht="21" customHeight="1" x14ac:dyDescent="0.25">
      <c r="A433" s="19"/>
      <c r="B433" s="4" t="s">
        <v>14</v>
      </c>
      <c r="C433" s="5">
        <v>21</v>
      </c>
      <c r="D433" s="6" t="s">
        <v>27</v>
      </c>
      <c r="E433" s="4" t="s">
        <v>32</v>
      </c>
      <c r="F433" s="4" t="s">
        <v>23</v>
      </c>
      <c r="G433" s="7">
        <v>2</v>
      </c>
      <c r="H433" s="1">
        <v>12000000</v>
      </c>
      <c r="I433" s="4">
        <v>3</v>
      </c>
      <c r="J433" s="8">
        <v>1.5277777777777779E-3</v>
      </c>
      <c r="K433" s="4" t="s">
        <v>18</v>
      </c>
      <c r="L433" s="4" t="s">
        <v>19</v>
      </c>
      <c r="M433" s="4" t="s">
        <v>30</v>
      </c>
      <c r="N433" s="4" t="s">
        <v>77</v>
      </c>
      <c r="O433" s="4" t="s">
        <v>54</v>
      </c>
    </row>
    <row r="434" spans="1:15" ht="21" customHeight="1" x14ac:dyDescent="0.25">
      <c r="A434" s="19"/>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1:15" ht="21" customHeight="1" x14ac:dyDescent="0.25">
      <c r="A435" s="19"/>
      <c r="B435" s="4" t="s">
        <v>14</v>
      </c>
      <c r="C435" s="5">
        <v>24</v>
      </c>
      <c r="D435" s="6" t="s">
        <v>27</v>
      </c>
      <c r="E435" s="4" t="s">
        <v>73</v>
      </c>
      <c r="F435" s="4" t="s">
        <v>42</v>
      </c>
      <c r="G435" s="7">
        <v>5</v>
      </c>
      <c r="H435" s="1">
        <v>25000000</v>
      </c>
      <c r="I435" s="4">
        <v>2</v>
      </c>
      <c r="J435" s="8">
        <v>1.5277777777777779E-3</v>
      </c>
      <c r="K435" s="4" t="s">
        <v>18</v>
      </c>
      <c r="L435" s="4" t="s">
        <v>19</v>
      </c>
      <c r="M435" s="4" t="s">
        <v>33</v>
      </c>
      <c r="N435" s="4" t="s">
        <v>66</v>
      </c>
      <c r="O435" s="4" t="s">
        <v>36</v>
      </c>
    </row>
    <row r="436" spans="1:15" ht="21" customHeight="1" x14ac:dyDescent="0.25">
      <c r="A436" s="19"/>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1:15" ht="21" customHeight="1" x14ac:dyDescent="0.25">
      <c r="A437" s="19"/>
      <c r="B437" s="4" t="s">
        <v>14</v>
      </c>
      <c r="C437" s="5">
        <v>30</v>
      </c>
      <c r="D437" s="6" t="s">
        <v>27</v>
      </c>
      <c r="E437" s="4" t="s">
        <v>49</v>
      </c>
      <c r="F437" s="4" t="s">
        <v>17</v>
      </c>
      <c r="G437" s="7">
        <v>2</v>
      </c>
      <c r="H437" s="1">
        <v>12000000</v>
      </c>
      <c r="I437" s="4">
        <v>2</v>
      </c>
      <c r="J437" s="8">
        <v>1.5277777777777779E-3</v>
      </c>
      <c r="K437" s="4" t="s">
        <v>18</v>
      </c>
      <c r="L437" s="4" t="s">
        <v>47</v>
      </c>
      <c r="M437" s="4" t="s">
        <v>20</v>
      </c>
      <c r="N437" s="4" t="s">
        <v>77</v>
      </c>
      <c r="O437" s="4" t="s">
        <v>65</v>
      </c>
    </row>
    <row r="438" spans="1:15" ht="21" customHeight="1" x14ac:dyDescent="0.25">
      <c r="A438" s="19"/>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1:15" ht="21" customHeight="1" x14ac:dyDescent="0.25">
      <c r="A439" s="19"/>
      <c r="B439" s="4" t="s">
        <v>14</v>
      </c>
      <c r="C439" s="5">
        <v>26</v>
      </c>
      <c r="D439" s="6" t="s">
        <v>27</v>
      </c>
      <c r="E439" s="4" t="s">
        <v>32</v>
      </c>
      <c r="F439" s="4" t="s">
        <v>68</v>
      </c>
      <c r="G439" s="7">
        <v>5</v>
      </c>
      <c r="H439" s="1">
        <v>25000000</v>
      </c>
      <c r="I439" s="4">
        <v>3</v>
      </c>
      <c r="J439" s="8">
        <v>1.5277777777777779E-3</v>
      </c>
      <c r="K439" s="4" t="s">
        <v>18</v>
      </c>
      <c r="L439" s="4" t="s">
        <v>56</v>
      </c>
      <c r="M439" s="4" t="s">
        <v>48</v>
      </c>
      <c r="N439" s="4" t="s">
        <v>76</v>
      </c>
      <c r="O439" s="4" t="s">
        <v>52</v>
      </c>
    </row>
    <row r="440" spans="1:15" ht="21" customHeight="1" x14ac:dyDescent="0.25">
      <c r="A440" s="19"/>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1:15" ht="21" customHeight="1" x14ac:dyDescent="0.25">
      <c r="A441" s="19"/>
      <c r="B441" s="4" t="s">
        <v>14</v>
      </c>
      <c r="C441" s="5">
        <v>20</v>
      </c>
      <c r="D441" s="6" t="s">
        <v>37</v>
      </c>
      <c r="E441" s="4" t="s">
        <v>28</v>
      </c>
      <c r="F441" s="4" t="s">
        <v>42</v>
      </c>
      <c r="G441" s="7">
        <v>2</v>
      </c>
      <c r="H441" s="1">
        <v>38000000</v>
      </c>
      <c r="I441" s="4">
        <v>5</v>
      </c>
      <c r="J441" s="8">
        <v>1.5277777777777779E-3</v>
      </c>
      <c r="K441" s="4" t="s">
        <v>46</v>
      </c>
      <c r="L441" s="4" t="s">
        <v>19</v>
      </c>
      <c r="M441" s="4" t="s">
        <v>51</v>
      </c>
      <c r="N441" s="4" t="s">
        <v>78</v>
      </c>
      <c r="O441" s="4" t="s">
        <v>41</v>
      </c>
    </row>
    <row r="442" spans="1:15" ht="21" customHeight="1" x14ac:dyDescent="0.25">
      <c r="A442" s="19"/>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1:15" ht="21" customHeight="1" x14ac:dyDescent="0.25">
      <c r="A443" s="19"/>
      <c r="B443" s="4" t="s">
        <v>14</v>
      </c>
      <c r="C443" s="5">
        <v>20</v>
      </c>
      <c r="D443" s="6" t="s">
        <v>37</v>
      </c>
      <c r="E443" s="4" t="s">
        <v>32</v>
      </c>
      <c r="F443" s="4" t="s">
        <v>23</v>
      </c>
      <c r="G443" s="7">
        <v>2</v>
      </c>
      <c r="H443" s="1">
        <v>12000000</v>
      </c>
      <c r="I443" s="4">
        <v>2</v>
      </c>
      <c r="J443" s="8">
        <v>1.5277777777777779E-3</v>
      </c>
      <c r="K443" s="4" t="s">
        <v>18</v>
      </c>
      <c r="L443" s="4" t="s">
        <v>19</v>
      </c>
      <c r="M443" s="4" t="s">
        <v>30</v>
      </c>
      <c r="N443" s="4" t="s">
        <v>66</v>
      </c>
      <c r="O443" s="4" t="s">
        <v>67</v>
      </c>
    </row>
    <row r="444" spans="1:15" ht="21" customHeight="1" x14ac:dyDescent="0.25">
      <c r="A444" s="19"/>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1:15" ht="21" customHeight="1" x14ac:dyDescent="0.25">
      <c r="A445" s="19"/>
      <c r="B445" s="4" t="s">
        <v>14</v>
      </c>
      <c r="C445" s="5">
        <v>30</v>
      </c>
      <c r="D445" s="6" t="s">
        <v>37</v>
      </c>
      <c r="E445" s="4" t="s">
        <v>38</v>
      </c>
      <c r="F445" s="4" t="s">
        <v>23</v>
      </c>
      <c r="G445" s="7">
        <v>3</v>
      </c>
      <c r="H445" s="1">
        <v>15000000</v>
      </c>
      <c r="I445" s="4">
        <v>2</v>
      </c>
      <c r="J445" s="8">
        <v>1.5277777777777779E-3</v>
      </c>
      <c r="K445" s="4" t="s">
        <v>18</v>
      </c>
      <c r="L445" s="4" t="s">
        <v>56</v>
      </c>
      <c r="M445" s="4" t="s">
        <v>48</v>
      </c>
      <c r="N445" s="4" t="s">
        <v>76</v>
      </c>
      <c r="O445" s="4" t="s">
        <v>26</v>
      </c>
    </row>
    <row r="446" spans="1:15" ht="21" customHeight="1" x14ac:dyDescent="0.25">
      <c r="A446" s="19"/>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1:15" ht="21" customHeight="1" x14ac:dyDescent="0.25">
      <c r="A447" s="19"/>
      <c r="B447" s="4" t="s">
        <v>14</v>
      </c>
      <c r="C447" s="5">
        <v>8</v>
      </c>
      <c r="D447" s="6" t="s">
        <v>37</v>
      </c>
      <c r="E447" s="4" t="s">
        <v>16</v>
      </c>
      <c r="F447" s="4" t="s">
        <v>45</v>
      </c>
      <c r="G447" s="7">
        <v>4</v>
      </c>
      <c r="H447" s="1">
        <v>20000000</v>
      </c>
      <c r="I447" s="4">
        <v>3</v>
      </c>
      <c r="J447" s="8">
        <v>1.5277777777777779E-3</v>
      </c>
      <c r="K447" s="4" t="s">
        <v>18</v>
      </c>
      <c r="L447" s="4" t="s">
        <v>29</v>
      </c>
      <c r="M447" s="4" t="s">
        <v>48</v>
      </c>
      <c r="N447" s="4" t="s">
        <v>77</v>
      </c>
      <c r="O447" s="4" t="s">
        <v>54</v>
      </c>
    </row>
    <row r="448" spans="1:15" ht="21" customHeight="1" x14ac:dyDescent="0.25">
      <c r="A448" s="19"/>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1:15" ht="21" customHeight="1" x14ac:dyDescent="0.25">
      <c r="A449" s="19"/>
      <c r="B449" s="4" t="s">
        <v>14</v>
      </c>
      <c r="C449" s="5">
        <v>22</v>
      </c>
      <c r="D449" s="6" t="s">
        <v>44</v>
      </c>
      <c r="E449" s="4" t="s">
        <v>32</v>
      </c>
      <c r="F449" s="4" t="s">
        <v>42</v>
      </c>
      <c r="G449" s="7">
        <v>2</v>
      </c>
      <c r="H449" s="1">
        <v>38000000</v>
      </c>
      <c r="I449" s="4">
        <v>3</v>
      </c>
      <c r="J449" s="8">
        <v>1.5277777777777779E-3</v>
      </c>
      <c r="K449" s="4" t="s">
        <v>46</v>
      </c>
      <c r="L449" s="4" t="s">
        <v>64</v>
      </c>
      <c r="M449" s="4" t="s">
        <v>25</v>
      </c>
      <c r="N449" s="4" t="s">
        <v>78</v>
      </c>
      <c r="O449" s="4" t="s">
        <v>62</v>
      </c>
    </row>
    <row r="450" spans="1:15" ht="21" customHeight="1" x14ac:dyDescent="0.25">
      <c r="A450" s="19"/>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1:15" ht="21" customHeight="1" x14ac:dyDescent="0.25">
      <c r="A451" s="19"/>
      <c r="B451" s="4" t="s">
        <v>14</v>
      </c>
      <c r="C451" s="5">
        <v>6</v>
      </c>
      <c r="D451" s="6" t="s">
        <v>44</v>
      </c>
      <c r="E451" s="4" t="s">
        <v>32</v>
      </c>
      <c r="F451" s="4" t="s">
        <v>23</v>
      </c>
      <c r="G451" s="7">
        <v>3</v>
      </c>
      <c r="H451" s="1">
        <v>11000000</v>
      </c>
      <c r="I451" s="4">
        <v>5</v>
      </c>
      <c r="J451" s="8">
        <v>1.5277777777777779E-3</v>
      </c>
      <c r="K451" s="4" t="s">
        <v>18</v>
      </c>
      <c r="L451" s="4" t="s">
        <v>50</v>
      </c>
      <c r="M451" s="4" t="s">
        <v>30</v>
      </c>
      <c r="N451" s="4" t="s">
        <v>66</v>
      </c>
      <c r="O451" s="4" t="s">
        <v>67</v>
      </c>
    </row>
    <row r="452" spans="1:15" ht="21" customHeight="1" x14ac:dyDescent="0.25">
      <c r="A452" s="19"/>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1:15" ht="21" customHeight="1" x14ac:dyDescent="0.25">
      <c r="A453" s="19"/>
      <c r="B453" s="4" t="s">
        <v>14</v>
      </c>
      <c r="C453" s="5">
        <v>22</v>
      </c>
      <c r="D453" s="6" t="s">
        <v>44</v>
      </c>
      <c r="E453" s="4" t="s">
        <v>49</v>
      </c>
      <c r="F453" s="4" t="s">
        <v>17</v>
      </c>
      <c r="G453" s="7">
        <v>2</v>
      </c>
      <c r="H453" s="1">
        <v>12000000</v>
      </c>
      <c r="I453" s="4">
        <v>1</v>
      </c>
      <c r="J453" s="8">
        <v>1.5277777777777779E-3</v>
      </c>
      <c r="K453" s="4" t="s">
        <v>18</v>
      </c>
      <c r="L453" s="4" t="s">
        <v>64</v>
      </c>
      <c r="M453" s="4" t="s">
        <v>33</v>
      </c>
      <c r="N453" s="4" t="s">
        <v>78</v>
      </c>
      <c r="O453" s="4" t="s">
        <v>62</v>
      </c>
    </row>
    <row r="454" spans="1:15" ht="21" customHeight="1" x14ac:dyDescent="0.25">
      <c r="A454" s="19"/>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1:15" ht="21" customHeight="1" x14ac:dyDescent="0.25">
      <c r="A455" s="19"/>
      <c r="B455" s="4" t="s">
        <v>14</v>
      </c>
      <c r="C455" s="5">
        <v>17</v>
      </c>
      <c r="D455" s="6" t="s">
        <v>44</v>
      </c>
      <c r="E455" s="4" t="s">
        <v>16</v>
      </c>
      <c r="F455" s="4" t="s">
        <v>23</v>
      </c>
      <c r="G455" s="7">
        <v>3</v>
      </c>
      <c r="H455" s="1">
        <v>15000000</v>
      </c>
      <c r="I455" s="4">
        <v>5</v>
      </c>
      <c r="J455" s="8">
        <v>1.5277777777777779E-3</v>
      </c>
      <c r="K455" s="4" t="s">
        <v>18</v>
      </c>
      <c r="L455" s="4" t="s">
        <v>39</v>
      </c>
      <c r="M455" s="4" t="s">
        <v>48</v>
      </c>
      <c r="N455" s="4" t="s">
        <v>76</v>
      </c>
      <c r="O455" s="4" t="s">
        <v>26</v>
      </c>
    </row>
    <row r="456" spans="1:15" ht="21" customHeight="1" x14ac:dyDescent="0.25">
      <c r="A456" s="19"/>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1:15" ht="21" customHeight="1" x14ac:dyDescent="0.25">
      <c r="A457" s="19"/>
      <c r="B457" s="4" t="s">
        <v>14</v>
      </c>
      <c r="C457" s="5">
        <v>11</v>
      </c>
      <c r="D457" s="6" t="s">
        <v>69</v>
      </c>
      <c r="E457" s="4" t="s">
        <v>49</v>
      </c>
      <c r="F457" s="4" t="s">
        <v>23</v>
      </c>
      <c r="G457" s="7">
        <v>4</v>
      </c>
      <c r="H457" s="1">
        <v>20000000</v>
      </c>
      <c r="I457" s="4">
        <v>3</v>
      </c>
      <c r="J457" s="8">
        <v>1.5277777777777779E-3</v>
      </c>
      <c r="K457" s="4" t="s">
        <v>61</v>
      </c>
      <c r="L457" s="4" t="s">
        <v>64</v>
      </c>
      <c r="M457" s="4" t="s">
        <v>33</v>
      </c>
      <c r="N457" s="4" t="s">
        <v>77</v>
      </c>
      <c r="O457" s="4" t="s">
        <v>65</v>
      </c>
    </row>
    <row r="458" spans="1:15" ht="21" customHeight="1" x14ac:dyDescent="0.25">
      <c r="A458" s="19"/>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1:15" ht="21" customHeight="1" x14ac:dyDescent="0.25">
      <c r="A459" s="19"/>
      <c r="B459" s="4" t="s">
        <v>14</v>
      </c>
      <c r="C459" s="5">
        <v>24</v>
      </c>
      <c r="D459" s="6" t="s">
        <v>69</v>
      </c>
      <c r="E459" s="4" t="s">
        <v>16</v>
      </c>
      <c r="F459" s="4" t="s">
        <v>17</v>
      </c>
      <c r="G459" s="7">
        <v>3</v>
      </c>
      <c r="H459" s="1">
        <v>15000000</v>
      </c>
      <c r="I459" s="4">
        <v>3</v>
      </c>
      <c r="J459" s="8">
        <v>1.5277777777777779E-3</v>
      </c>
      <c r="K459" s="4" t="s">
        <v>18</v>
      </c>
      <c r="L459" s="4" t="s">
        <v>19</v>
      </c>
      <c r="M459" s="4" t="s">
        <v>43</v>
      </c>
      <c r="N459" s="4" t="s">
        <v>66</v>
      </c>
      <c r="O459" s="4" t="s">
        <v>67</v>
      </c>
    </row>
    <row r="460" spans="1:15" ht="21" customHeight="1" x14ac:dyDescent="0.25">
      <c r="A460" s="19"/>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1:15" ht="21" customHeight="1" x14ac:dyDescent="0.25">
      <c r="A461" s="19"/>
      <c r="B461" s="4" t="s">
        <v>14</v>
      </c>
      <c r="C461" s="5">
        <v>11</v>
      </c>
      <c r="D461" s="6" t="s">
        <v>55</v>
      </c>
      <c r="E461" s="4" t="s">
        <v>49</v>
      </c>
      <c r="F461" s="4" t="s">
        <v>17</v>
      </c>
      <c r="G461" s="7">
        <v>5</v>
      </c>
      <c r="H461" s="1">
        <v>25000000</v>
      </c>
      <c r="I461" s="4">
        <v>3</v>
      </c>
      <c r="J461" s="8">
        <v>1.5277777777777779E-3</v>
      </c>
      <c r="K461" s="4" t="s">
        <v>18</v>
      </c>
      <c r="L461" s="4" t="s">
        <v>47</v>
      </c>
      <c r="M461" s="4" t="s">
        <v>20</v>
      </c>
      <c r="N461" s="4" t="s">
        <v>66</v>
      </c>
      <c r="O461" s="4" t="s">
        <v>36</v>
      </c>
    </row>
    <row r="462" spans="1:15" ht="21" customHeight="1" x14ac:dyDescent="0.25">
      <c r="A462" s="19"/>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1:15" ht="21" customHeight="1" x14ac:dyDescent="0.25">
      <c r="A463" s="19"/>
      <c r="B463" s="4" t="s">
        <v>14</v>
      </c>
      <c r="C463" s="5">
        <v>14</v>
      </c>
      <c r="D463" s="6" t="s">
        <v>57</v>
      </c>
      <c r="E463" s="4" t="s">
        <v>28</v>
      </c>
      <c r="F463" s="4" t="s">
        <v>23</v>
      </c>
      <c r="G463" s="7">
        <v>2</v>
      </c>
      <c r="H463" s="1">
        <v>12000000</v>
      </c>
      <c r="I463" s="4">
        <v>1</v>
      </c>
      <c r="J463" s="8">
        <v>1.5277777777777779E-3</v>
      </c>
      <c r="K463" s="4" t="s">
        <v>18</v>
      </c>
      <c r="L463" s="4" t="s">
        <v>47</v>
      </c>
      <c r="M463" s="4" t="s">
        <v>30</v>
      </c>
      <c r="N463" s="4" t="s">
        <v>77</v>
      </c>
      <c r="O463" s="4" t="s">
        <v>65</v>
      </c>
    </row>
    <row r="464" spans="1:15" ht="21" customHeight="1" x14ac:dyDescent="0.25">
      <c r="A464" s="19"/>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1:15" ht="21" customHeight="1" x14ac:dyDescent="0.25">
      <c r="A465" s="19"/>
      <c r="B465" s="4" t="s">
        <v>14</v>
      </c>
      <c r="C465" s="5">
        <v>1</v>
      </c>
      <c r="D465" s="6" t="s">
        <v>59</v>
      </c>
      <c r="E465" s="4" t="s">
        <v>28</v>
      </c>
      <c r="F465" s="4" t="s">
        <v>17</v>
      </c>
      <c r="G465" s="7">
        <v>4</v>
      </c>
      <c r="H465" s="1">
        <v>20000000</v>
      </c>
      <c r="I465" s="4">
        <v>2</v>
      </c>
      <c r="J465" s="8">
        <v>1.5277777777777779E-3</v>
      </c>
      <c r="K465" s="4" t="s">
        <v>61</v>
      </c>
      <c r="L465" s="4" t="s">
        <v>29</v>
      </c>
      <c r="M465" s="4" t="s">
        <v>25</v>
      </c>
      <c r="N465" s="4" t="s">
        <v>78</v>
      </c>
      <c r="O465" s="4" t="s">
        <v>53</v>
      </c>
    </row>
    <row r="466" spans="1:15" ht="21" customHeight="1" x14ac:dyDescent="0.25">
      <c r="A466" s="19"/>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1:15" ht="21" customHeight="1" x14ac:dyDescent="0.25">
      <c r="A467" s="19"/>
      <c r="B467" s="4" t="s">
        <v>14</v>
      </c>
      <c r="C467" s="5">
        <v>1</v>
      </c>
      <c r="D467" s="6" t="s">
        <v>59</v>
      </c>
      <c r="E467" s="4" t="s">
        <v>32</v>
      </c>
      <c r="F467" s="4" t="s">
        <v>23</v>
      </c>
      <c r="G467" s="7">
        <v>3</v>
      </c>
      <c r="H467" s="1">
        <v>15000000</v>
      </c>
      <c r="I467" s="4">
        <v>2</v>
      </c>
      <c r="J467" s="8">
        <v>1.5277777777777779E-3</v>
      </c>
      <c r="K467" s="4" t="s">
        <v>18</v>
      </c>
      <c r="L467" s="4" t="s">
        <v>19</v>
      </c>
      <c r="M467" s="4" t="s">
        <v>51</v>
      </c>
      <c r="N467" s="4" t="s">
        <v>76</v>
      </c>
      <c r="O467" s="4" t="s">
        <v>52</v>
      </c>
    </row>
    <row r="468" spans="1:15" ht="21" customHeight="1" x14ac:dyDescent="0.25">
      <c r="A468" s="19"/>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1:15" ht="21" customHeight="1" x14ac:dyDescent="0.25">
      <c r="A469" s="19"/>
      <c r="B469" s="4" t="s">
        <v>14</v>
      </c>
      <c r="C469" s="5">
        <v>31</v>
      </c>
      <c r="D469" s="6" t="s">
        <v>22</v>
      </c>
      <c r="E469" s="4" t="s">
        <v>28</v>
      </c>
      <c r="F469" s="4" t="s">
        <v>23</v>
      </c>
      <c r="G469" s="7">
        <v>1</v>
      </c>
      <c r="H469" s="1">
        <v>19000000</v>
      </c>
      <c r="I469" s="4">
        <v>2</v>
      </c>
      <c r="J469" s="8">
        <v>1.5277777777777779E-3</v>
      </c>
      <c r="K469" s="4" t="s">
        <v>46</v>
      </c>
      <c r="L469" s="4" t="s">
        <v>19</v>
      </c>
      <c r="M469" s="4" t="s">
        <v>30</v>
      </c>
      <c r="N469" s="4" t="s">
        <v>76</v>
      </c>
      <c r="O469" s="4" t="s">
        <v>52</v>
      </c>
    </row>
    <row r="470" spans="1:15" ht="21" customHeight="1" x14ac:dyDescent="0.25">
      <c r="A470" s="19"/>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1:15" ht="21" customHeight="1" x14ac:dyDescent="0.25">
      <c r="A471" s="19"/>
      <c r="B471" s="4" t="s">
        <v>70</v>
      </c>
      <c r="C471" s="5">
        <v>3</v>
      </c>
      <c r="D471" s="6" t="s">
        <v>59</v>
      </c>
      <c r="E471" s="4" t="s">
        <v>16</v>
      </c>
      <c r="F471" s="4" t="s">
        <v>45</v>
      </c>
      <c r="G471" s="7">
        <v>0</v>
      </c>
      <c r="H471" s="1">
        <v>0</v>
      </c>
      <c r="I471" s="4">
        <v>1</v>
      </c>
      <c r="J471" s="8">
        <v>1.5277777777777779E-3</v>
      </c>
      <c r="K471" s="4"/>
      <c r="L471" s="4"/>
      <c r="M471" s="4" t="s">
        <v>51</v>
      </c>
      <c r="N471" s="4" t="s">
        <v>76</v>
      </c>
      <c r="O471" s="4" t="s">
        <v>26</v>
      </c>
    </row>
    <row r="472" spans="1:15" ht="21" customHeight="1" x14ac:dyDescent="0.25">
      <c r="A472" s="19"/>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1:15" ht="21" customHeight="1" x14ac:dyDescent="0.25">
      <c r="A473" s="19"/>
      <c r="B473" s="4" t="s">
        <v>70</v>
      </c>
      <c r="C473" s="5">
        <v>30</v>
      </c>
      <c r="D473" s="6" t="s">
        <v>22</v>
      </c>
      <c r="E473" s="4" t="s">
        <v>32</v>
      </c>
      <c r="F473" s="4" t="s">
        <v>42</v>
      </c>
      <c r="G473" s="7">
        <v>0</v>
      </c>
      <c r="H473" s="1">
        <v>0</v>
      </c>
      <c r="I473" s="4">
        <v>1</v>
      </c>
      <c r="J473" s="8">
        <v>1.5277777777777779E-3</v>
      </c>
      <c r="K473" s="4"/>
      <c r="L473" s="4"/>
      <c r="M473" s="4" t="s">
        <v>43</v>
      </c>
      <c r="N473" s="4" t="s">
        <v>78</v>
      </c>
      <c r="O473" s="4" t="s">
        <v>53</v>
      </c>
    </row>
    <row r="474" spans="1:15" ht="21" customHeight="1" x14ac:dyDescent="0.25">
      <c r="A474" s="19"/>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1:15" ht="21" customHeight="1" x14ac:dyDescent="0.25">
      <c r="A475" s="19"/>
      <c r="B475" s="4" t="s">
        <v>70</v>
      </c>
      <c r="C475" s="5">
        <v>16</v>
      </c>
      <c r="D475" s="6" t="s">
        <v>27</v>
      </c>
      <c r="E475" s="4" t="s">
        <v>28</v>
      </c>
      <c r="F475" s="4" t="s">
        <v>45</v>
      </c>
      <c r="G475" s="7">
        <v>0</v>
      </c>
      <c r="H475" s="1">
        <v>0</v>
      </c>
      <c r="I475" s="4">
        <v>5</v>
      </c>
      <c r="J475" s="8">
        <v>1.5277777777777779E-3</v>
      </c>
      <c r="K475" s="4"/>
      <c r="L475" s="4"/>
      <c r="M475" s="4" t="s">
        <v>25</v>
      </c>
      <c r="N475" s="4" t="s">
        <v>78</v>
      </c>
      <c r="O475" s="4" t="s">
        <v>63</v>
      </c>
    </row>
    <row r="476" spans="1:15" ht="21" customHeight="1" x14ac:dyDescent="0.25">
      <c r="A476" s="19"/>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1:15" ht="21" customHeight="1" x14ac:dyDescent="0.25">
      <c r="A477" s="19"/>
      <c r="B477" s="4" t="s">
        <v>70</v>
      </c>
      <c r="C477" s="5">
        <v>9</v>
      </c>
      <c r="D477" s="6" t="s">
        <v>37</v>
      </c>
      <c r="E477" s="4" t="s">
        <v>38</v>
      </c>
      <c r="F477" s="4" t="s">
        <v>23</v>
      </c>
      <c r="G477" s="7">
        <v>0</v>
      </c>
      <c r="H477" s="1">
        <v>0</v>
      </c>
      <c r="I477" s="4">
        <v>2</v>
      </c>
      <c r="J477" s="8">
        <v>1.5277777777777779E-3</v>
      </c>
      <c r="K477" s="4"/>
      <c r="L477" s="4"/>
      <c r="M477" s="4" t="s">
        <v>30</v>
      </c>
      <c r="N477" s="4" t="s">
        <v>78</v>
      </c>
      <c r="O477" s="4" t="s">
        <v>53</v>
      </c>
    </row>
    <row r="478" spans="1:15" ht="21" customHeight="1" x14ac:dyDescent="0.25">
      <c r="A478" s="19"/>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1:15" ht="21" customHeight="1" x14ac:dyDescent="0.25">
      <c r="A479" s="19"/>
      <c r="B479" s="4" t="s">
        <v>70</v>
      </c>
      <c r="C479" s="5">
        <v>29</v>
      </c>
      <c r="D479" s="6" t="s">
        <v>37</v>
      </c>
      <c r="E479" s="4" t="s">
        <v>73</v>
      </c>
      <c r="F479" s="4" t="s">
        <v>42</v>
      </c>
      <c r="G479" s="7">
        <v>0</v>
      </c>
      <c r="H479" s="1">
        <v>0</v>
      </c>
      <c r="I479" s="4">
        <v>2</v>
      </c>
      <c r="J479" s="8">
        <v>1.5277777777777779E-3</v>
      </c>
      <c r="K479" s="4"/>
      <c r="L479" s="4"/>
      <c r="M479" s="4" t="s">
        <v>43</v>
      </c>
      <c r="N479" s="4" t="s">
        <v>78</v>
      </c>
      <c r="O479" s="4" t="s">
        <v>66</v>
      </c>
    </row>
    <row r="480" spans="1:15" ht="21" customHeight="1" x14ac:dyDescent="0.25">
      <c r="A480" s="19"/>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1:15" ht="21" customHeight="1" x14ac:dyDescent="0.25">
      <c r="A481" s="19"/>
      <c r="B481" s="4" t="s">
        <v>70</v>
      </c>
      <c r="C481" s="5">
        <v>21</v>
      </c>
      <c r="D481" s="6" t="s">
        <v>69</v>
      </c>
      <c r="E481" s="4" t="s">
        <v>16</v>
      </c>
      <c r="F481" s="4" t="s">
        <v>42</v>
      </c>
      <c r="G481" s="7">
        <v>0</v>
      </c>
      <c r="H481" s="1">
        <v>0</v>
      </c>
      <c r="I481" s="4">
        <v>1</v>
      </c>
      <c r="J481" s="8">
        <v>1.5277777777777779E-3</v>
      </c>
      <c r="K481" s="4"/>
      <c r="L481" s="4"/>
      <c r="M481" s="4" t="s">
        <v>43</v>
      </c>
      <c r="N481" s="4" t="s">
        <v>78</v>
      </c>
      <c r="O481" s="4" t="s">
        <v>53</v>
      </c>
    </row>
    <row r="482" spans="1:15" ht="21" customHeight="1" x14ac:dyDescent="0.25">
      <c r="A482" s="19"/>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1:15" ht="21" customHeight="1" x14ac:dyDescent="0.25">
      <c r="A483" s="19"/>
      <c r="B483" s="4" t="s">
        <v>70</v>
      </c>
      <c r="C483" s="5">
        <v>3</v>
      </c>
      <c r="D483" s="6" t="s">
        <v>59</v>
      </c>
      <c r="E483" s="4" t="s">
        <v>16</v>
      </c>
      <c r="F483" s="4" t="s">
        <v>45</v>
      </c>
      <c r="G483" s="7">
        <v>0</v>
      </c>
      <c r="H483" s="1">
        <v>0</v>
      </c>
      <c r="I483" s="4">
        <v>1</v>
      </c>
      <c r="J483" s="8">
        <v>1.5277777777777779E-3</v>
      </c>
      <c r="K483" s="4"/>
      <c r="L483" s="4"/>
      <c r="M483" s="4" t="s">
        <v>51</v>
      </c>
      <c r="N483" s="4" t="s">
        <v>76</v>
      </c>
      <c r="O483" s="4" t="s">
        <v>26</v>
      </c>
    </row>
    <row r="484" spans="1:15" ht="21" customHeight="1" x14ac:dyDescent="0.25">
      <c r="A484" s="19"/>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1:15" ht="21" customHeight="1" x14ac:dyDescent="0.25">
      <c r="A485" s="19"/>
      <c r="B485" s="4" t="s">
        <v>14</v>
      </c>
      <c r="C485" s="5">
        <v>11</v>
      </c>
      <c r="D485" s="6" t="s">
        <v>55</v>
      </c>
      <c r="E485" s="4" t="s">
        <v>38</v>
      </c>
      <c r="F485" s="4" t="s">
        <v>68</v>
      </c>
      <c r="G485" s="7">
        <v>3</v>
      </c>
      <c r="H485" s="1">
        <v>15000000</v>
      </c>
      <c r="I485" s="4">
        <v>2</v>
      </c>
      <c r="J485" s="8">
        <v>1.5972222222222221E-3</v>
      </c>
      <c r="K485" s="4" t="s">
        <v>18</v>
      </c>
      <c r="L485" s="4" t="s">
        <v>19</v>
      </c>
      <c r="M485" s="4" t="s">
        <v>51</v>
      </c>
      <c r="N485" s="4" t="s">
        <v>77</v>
      </c>
      <c r="O485" s="4" t="s">
        <v>54</v>
      </c>
    </row>
    <row r="486" spans="1:15" ht="21" customHeight="1" x14ac:dyDescent="0.25">
      <c r="A486" s="19"/>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1:15" ht="21" customHeight="1" x14ac:dyDescent="0.25">
      <c r="A487" s="19"/>
      <c r="B487" s="4" t="s">
        <v>14</v>
      </c>
      <c r="C487" s="5">
        <v>1</v>
      </c>
      <c r="D487" s="6" t="s">
        <v>37</v>
      </c>
      <c r="E487" s="4" t="s">
        <v>49</v>
      </c>
      <c r="F487" s="4" t="s">
        <v>42</v>
      </c>
      <c r="G487" s="7">
        <v>4</v>
      </c>
      <c r="H487" s="1">
        <v>11000000</v>
      </c>
      <c r="I487" s="4">
        <v>2</v>
      </c>
      <c r="J487" s="8">
        <v>1.5972222222222221E-3</v>
      </c>
      <c r="K487" s="4" t="s">
        <v>61</v>
      </c>
      <c r="L487" s="4" t="s">
        <v>35</v>
      </c>
      <c r="M487" s="4" t="s">
        <v>51</v>
      </c>
      <c r="N487" s="4" t="s">
        <v>78</v>
      </c>
      <c r="O487" s="4" t="s">
        <v>63</v>
      </c>
    </row>
    <row r="488" spans="1:15" ht="21" customHeight="1" x14ac:dyDescent="0.25">
      <c r="A488" s="19"/>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1:15" ht="21" customHeight="1" x14ac:dyDescent="0.25">
      <c r="A489" s="19"/>
      <c r="B489" s="4" t="s">
        <v>14</v>
      </c>
      <c r="C489" s="5">
        <v>4</v>
      </c>
      <c r="D489" s="6" t="s">
        <v>44</v>
      </c>
      <c r="E489" s="4" t="s">
        <v>16</v>
      </c>
      <c r="F489" s="4" t="s">
        <v>42</v>
      </c>
      <c r="G489" s="7">
        <v>2</v>
      </c>
      <c r="H489" s="1">
        <v>12000000</v>
      </c>
      <c r="I489" s="4">
        <v>5</v>
      </c>
      <c r="J489" s="8">
        <v>1.5972222222222221E-3</v>
      </c>
      <c r="K489" s="4" t="s">
        <v>18</v>
      </c>
      <c r="L489" s="4" t="s">
        <v>47</v>
      </c>
      <c r="M489" s="4" t="s">
        <v>51</v>
      </c>
      <c r="N489" s="4" t="s">
        <v>78</v>
      </c>
      <c r="O489" s="4" t="s">
        <v>21</v>
      </c>
    </row>
    <row r="490" spans="1:15" ht="21" customHeight="1" x14ac:dyDescent="0.25">
      <c r="A490" s="19"/>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1:15" ht="21" customHeight="1" x14ac:dyDescent="0.25">
      <c r="A491" s="19"/>
      <c r="B491" s="4" t="s">
        <v>14</v>
      </c>
      <c r="C491" s="5">
        <v>8</v>
      </c>
      <c r="D491" s="6" t="s">
        <v>44</v>
      </c>
      <c r="E491" s="4" t="s">
        <v>16</v>
      </c>
      <c r="F491" s="4" t="s">
        <v>17</v>
      </c>
      <c r="G491" s="7">
        <v>4</v>
      </c>
      <c r="H491" s="1">
        <v>20000000</v>
      </c>
      <c r="I491" s="4">
        <v>1</v>
      </c>
      <c r="J491" s="8">
        <v>1.5972222222222221E-3</v>
      </c>
      <c r="K491" s="4" t="s">
        <v>18</v>
      </c>
      <c r="L491" s="4" t="s">
        <v>56</v>
      </c>
      <c r="M491" s="4" t="s">
        <v>48</v>
      </c>
      <c r="N491" s="4" t="s">
        <v>66</v>
      </c>
      <c r="O491" s="4" t="s">
        <v>36</v>
      </c>
    </row>
    <row r="492" spans="1:15" ht="21" customHeight="1" x14ac:dyDescent="0.25">
      <c r="A492" s="19"/>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1:15" ht="21" customHeight="1" x14ac:dyDescent="0.25">
      <c r="A493" s="19"/>
      <c r="B493" s="4" t="s">
        <v>14</v>
      </c>
      <c r="C493" s="5">
        <v>16</v>
      </c>
      <c r="D493" s="6" t="s">
        <v>69</v>
      </c>
      <c r="E493" s="4" t="s">
        <v>16</v>
      </c>
      <c r="F493" s="4" t="s">
        <v>17</v>
      </c>
      <c r="G493" s="7">
        <v>3</v>
      </c>
      <c r="H493" s="1">
        <v>15000000</v>
      </c>
      <c r="I493" s="4">
        <v>3</v>
      </c>
      <c r="J493" s="8">
        <v>1.5972222222222221E-3</v>
      </c>
      <c r="K493" s="4" t="s">
        <v>18</v>
      </c>
      <c r="L493" s="4" t="s">
        <v>64</v>
      </c>
      <c r="M493" s="4" t="s">
        <v>40</v>
      </c>
      <c r="N493" s="4" t="s">
        <v>78</v>
      </c>
      <c r="O493" s="4" t="s">
        <v>21</v>
      </c>
    </row>
    <row r="494" spans="1:15" ht="21" customHeight="1" x14ac:dyDescent="0.25">
      <c r="A494" s="19"/>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1:15" ht="21" customHeight="1" x14ac:dyDescent="0.25">
      <c r="A495" s="19"/>
      <c r="B495" s="4" t="s">
        <v>70</v>
      </c>
      <c r="C495" s="5">
        <v>11</v>
      </c>
      <c r="D495" s="6" t="s">
        <v>55</v>
      </c>
      <c r="E495" s="4" t="s">
        <v>73</v>
      </c>
      <c r="F495" s="4" t="s">
        <v>42</v>
      </c>
      <c r="G495" s="7">
        <v>0</v>
      </c>
      <c r="H495" s="1">
        <v>0</v>
      </c>
      <c r="I495" s="4">
        <v>4</v>
      </c>
      <c r="J495" s="8">
        <v>1.5972222222222221E-3</v>
      </c>
      <c r="K495" s="4"/>
      <c r="L495" s="4"/>
      <c r="M495" s="4" t="s">
        <v>33</v>
      </c>
      <c r="N495" s="4" t="s">
        <v>78</v>
      </c>
      <c r="O495" s="4" t="s">
        <v>63</v>
      </c>
    </row>
    <row r="496" spans="1:15" ht="21" customHeight="1" x14ac:dyDescent="0.25">
      <c r="A496" s="19"/>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1:15" ht="21" customHeight="1" x14ac:dyDescent="0.25">
      <c r="A497" s="19"/>
      <c r="B497" s="4" t="s">
        <v>70</v>
      </c>
      <c r="C497" s="5">
        <v>30</v>
      </c>
      <c r="D497" s="6" t="s">
        <v>59</v>
      </c>
      <c r="E497" s="4" t="s">
        <v>28</v>
      </c>
      <c r="F497" s="4" t="s">
        <v>42</v>
      </c>
      <c r="G497" s="7">
        <v>0</v>
      </c>
      <c r="H497" s="1">
        <v>0</v>
      </c>
      <c r="I497" s="4">
        <v>3</v>
      </c>
      <c r="J497" s="8">
        <v>1.5972222222222221E-3</v>
      </c>
      <c r="K497" s="4"/>
      <c r="L497" s="4"/>
      <c r="M497" s="4" t="s">
        <v>43</v>
      </c>
      <c r="N497" s="4" t="s">
        <v>77</v>
      </c>
      <c r="O497" s="4" t="s">
        <v>65</v>
      </c>
    </row>
    <row r="498" spans="1:15" ht="21" customHeight="1" x14ac:dyDescent="0.25">
      <c r="A498" s="19"/>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1:15" ht="21" customHeight="1" x14ac:dyDescent="0.25">
      <c r="A499" s="19"/>
      <c r="B499" s="4" t="s">
        <v>70</v>
      </c>
      <c r="C499" s="5">
        <v>11</v>
      </c>
      <c r="D499" s="6" t="s">
        <v>55</v>
      </c>
      <c r="E499" s="4" t="s">
        <v>73</v>
      </c>
      <c r="F499" s="4" t="s">
        <v>42</v>
      </c>
      <c r="G499" s="7">
        <v>0</v>
      </c>
      <c r="H499" s="1">
        <v>0</v>
      </c>
      <c r="I499" s="4">
        <v>4</v>
      </c>
      <c r="J499" s="8">
        <v>1.5972222222222221E-3</v>
      </c>
      <c r="K499" s="4"/>
      <c r="L499" s="4"/>
      <c r="M499" s="4" t="s">
        <v>33</v>
      </c>
      <c r="N499" s="4" t="s">
        <v>78</v>
      </c>
      <c r="O499" s="4" t="s">
        <v>63</v>
      </c>
    </row>
    <row r="500" spans="1:15" ht="21" customHeight="1" x14ac:dyDescent="0.25">
      <c r="A500" s="19"/>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1:15" ht="21" customHeight="1" x14ac:dyDescent="0.25">
      <c r="A501" s="19"/>
      <c r="B501" s="4" t="s">
        <v>70</v>
      </c>
      <c r="C501" s="5">
        <v>30</v>
      </c>
      <c r="D501" s="6" t="s">
        <v>59</v>
      </c>
      <c r="E501" s="4" t="s">
        <v>28</v>
      </c>
      <c r="F501" s="4" t="s">
        <v>42</v>
      </c>
      <c r="G501" s="7">
        <v>0</v>
      </c>
      <c r="H501" s="1">
        <v>0</v>
      </c>
      <c r="I501" s="4">
        <v>3</v>
      </c>
      <c r="J501" s="8">
        <v>1.5972222222222221E-3</v>
      </c>
      <c r="K501" s="4"/>
      <c r="L501" s="4"/>
      <c r="M501" s="4" t="s">
        <v>43</v>
      </c>
      <c r="N501" s="4" t="s">
        <v>77</v>
      </c>
      <c r="O501" s="4" t="s">
        <v>65</v>
      </c>
    </row>
    <row r="502" spans="1:15" ht="21" customHeight="1" x14ac:dyDescent="0.25">
      <c r="A502" s="19"/>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1:15" ht="21" customHeight="1" x14ac:dyDescent="0.25">
      <c r="A503" s="19"/>
      <c r="B503" s="4" t="s">
        <v>14</v>
      </c>
      <c r="C503" s="5">
        <v>1</v>
      </c>
      <c r="D503" s="6" t="s">
        <v>59</v>
      </c>
      <c r="E503" s="4" t="s">
        <v>38</v>
      </c>
      <c r="F503" s="4" t="s">
        <v>42</v>
      </c>
      <c r="G503" s="7">
        <v>2</v>
      </c>
      <c r="H503" s="1">
        <v>38000000</v>
      </c>
      <c r="I503" s="4">
        <v>2</v>
      </c>
      <c r="J503" s="8">
        <v>1.6782407407407406E-3</v>
      </c>
      <c r="K503" s="4" t="s">
        <v>46</v>
      </c>
      <c r="L503" s="4" t="s">
        <v>24</v>
      </c>
      <c r="M503" s="4" t="s">
        <v>30</v>
      </c>
      <c r="N503" s="4" t="s">
        <v>77</v>
      </c>
      <c r="O503" s="4" t="s">
        <v>34</v>
      </c>
    </row>
    <row r="504" spans="1:15" ht="21" customHeight="1" x14ac:dyDescent="0.25">
      <c r="A504" s="19"/>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1:15" ht="21" customHeight="1" x14ac:dyDescent="0.25">
      <c r="A505" s="19"/>
      <c r="B505" s="4" t="s">
        <v>14</v>
      </c>
      <c r="C505" s="5">
        <v>20</v>
      </c>
      <c r="D505" s="6" t="s">
        <v>59</v>
      </c>
      <c r="E505" s="4" t="s">
        <v>32</v>
      </c>
      <c r="F505" s="4" t="s">
        <v>45</v>
      </c>
      <c r="G505" s="7">
        <v>3</v>
      </c>
      <c r="H505" s="1">
        <v>15000000</v>
      </c>
      <c r="I505" s="4">
        <v>2</v>
      </c>
      <c r="J505" s="8">
        <v>1.6782407407407406E-3</v>
      </c>
      <c r="K505" s="4" t="s">
        <v>18</v>
      </c>
      <c r="L505" s="4" t="s">
        <v>39</v>
      </c>
      <c r="M505" s="4" t="s">
        <v>51</v>
      </c>
      <c r="N505" s="4" t="s">
        <v>78</v>
      </c>
      <c r="O505" s="4" t="s">
        <v>41</v>
      </c>
    </row>
    <row r="506" spans="1:15" ht="21" customHeight="1" x14ac:dyDescent="0.25">
      <c r="A506" s="19"/>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1:15" ht="21" customHeight="1" x14ac:dyDescent="0.25">
      <c r="A507" s="19"/>
      <c r="B507" s="4" t="s">
        <v>14</v>
      </c>
      <c r="C507" s="5">
        <v>14</v>
      </c>
      <c r="D507" s="6" t="s">
        <v>27</v>
      </c>
      <c r="E507" s="4" t="s">
        <v>38</v>
      </c>
      <c r="F507" s="4" t="s">
        <v>17</v>
      </c>
      <c r="G507" s="7">
        <v>3</v>
      </c>
      <c r="H507" s="1">
        <v>11000000</v>
      </c>
      <c r="I507" s="4">
        <v>2</v>
      </c>
      <c r="J507" s="8">
        <v>1.6782407407407406E-3</v>
      </c>
      <c r="K507" s="4" t="s">
        <v>18</v>
      </c>
      <c r="L507" s="4" t="s">
        <v>29</v>
      </c>
      <c r="M507" s="4" t="s">
        <v>33</v>
      </c>
      <c r="N507" s="4" t="s">
        <v>78</v>
      </c>
      <c r="O507" s="4" t="s">
        <v>66</v>
      </c>
    </row>
    <row r="508" spans="1:15" ht="21" customHeight="1" x14ac:dyDescent="0.25">
      <c r="A508" s="19"/>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1:15" ht="21" customHeight="1" x14ac:dyDescent="0.25">
      <c r="A509" s="19"/>
      <c r="B509" s="4" t="s">
        <v>14</v>
      </c>
      <c r="C509" s="5">
        <v>11</v>
      </c>
      <c r="D509" s="6" t="s">
        <v>37</v>
      </c>
      <c r="E509" s="4" t="s">
        <v>16</v>
      </c>
      <c r="F509" s="4" t="s">
        <v>23</v>
      </c>
      <c r="G509" s="7">
        <v>5</v>
      </c>
      <c r="H509" s="1">
        <v>21000000</v>
      </c>
      <c r="I509" s="4">
        <v>1</v>
      </c>
      <c r="J509" s="8">
        <v>1.6782407407407406E-3</v>
      </c>
      <c r="K509" s="4" t="s">
        <v>18</v>
      </c>
      <c r="L509" s="4" t="s">
        <v>19</v>
      </c>
      <c r="M509" s="4" t="s">
        <v>30</v>
      </c>
      <c r="N509" s="4" t="s">
        <v>78</v>
      </c>
      <c r="O509" s="4" t="s">
        <v>66</v>
      </c>
    </row>
    <row r="510" spans="1:15" ht="21" customHeight="1" x14ac:dyDescent="0.25">
      <c r="A510" s="19"/>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1:15" ht="21" customHeight="1" x14ac:dyDescent="0.25">
      <c r="A511" s="19"/>
      <c r="B511" s="4" t="s">
        <v>14</v>
      </c>
      <c r="C511" s="5">
        <v>29</v>
      </c>
      <c r="D511" s="6" t="s">
        <v>37</v>
      </c>
      <c r="E511" s="4" t="s">
        <v>16</v>
      </c>
      <c r="F511" s="4" t="s">
        <v>42</v>
      </c>
      <c r="G511" s="7">
        <v>3</v>
      </c>
      <c r="H511" s="1">
        <v>15000000</v>
      </c>
      <c r="I511" s="4">
        <v>1</v>
      </c>
      <c r="J511" s="8">
        <v>1.6782407407407406E-3</v>
      </c>
      <c r="K511" s="4" t="s">
        <v>18</v>
      </c>
      <c r="L511" s="4" t="s">
        <v>39</v>
      </c>
      <c r="M511" s="4" t="s">
        <v>20</v>
      </c>
      <c r="N511" s="4" t="s">
        <v>78</v>
      </c>
      <c r="O511" s="4" t="s">
        <v>66</v>
      </c>
    </row>
    <row r="512" spans="1:15" ht="21" customHeight="1" x14ac:dyDescent="0.25">
      <c r="A512" s="19"/>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1:15" ht="21" customHeight="1" x14ac:dyDescent="0.25">
      <c r="A513" s="19"/>
      <c r="B513" s="4" t="s">
        <v>14</v>
      </c>
      <c r="C513" s="5">
        <v>8</v>
      </c>
      <c r="D513" s="6" t="s">
        <v>37</v>
      </c>
      <c r="E513" s="4" t="s">
        <v>38</v>
      </c>
      <c r="F513" s="4" t="s">
        <v>17</v>
      </c>
      <c r="G513" s="7">
        <v>5</v>
      </c>
      <c r="H513" s="1">
        <v>25000000</v>
      </c>
      <c r="I513" s="4">
        <v>3</v>
      </c>
      <c r="J513" s="8">
        <v>1.6782407407407406E-3</v>
      </c>
      <c r="K513" s="4" t="s">
        <v>18</v>
      </c>
      <c r="L513" s="4" t="s">
        <v>39</v>
      </c>
      <c r="M513" s="4" t="s">
        <v>48</v>
      </c>
      <c r="N513" s="4" t="s">
        <v>76</v>
      </c>
      <c r="O513" s="4" t="s">
        <v>52</v>
      </c>
    </row>
    <row r="514" spans="1:15" ht="21" customHeight="1" x14ac:dyDescent="0.25">
      <c r="A514" s="19"/>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1:15" ht="21" customHeight="1" x14ac:dyDescent="0.25">
      <c r="A515" s="19"/>
      <c r="B515" s="4" t="s">
        <v>14</v>
      </c>
      <c r="C515" s="5">
        <v>11</v>
      </c>
      <c r="D515" s="6" t="s">
        <v>44</v>
      </c>
      <c r="E515" s="4" t="s">
        <v>28</v>
      </c>
      <c r="F515" s="4" t="s">
        <v>23</v>
      </c>
      <c r="G515" s="7">
        <v>4</v>
      </c>
      <c r="H515" s="1">
        <v>20000000</v>
      </c>
      <c r="I515" s="4">
        <v>2</v>
      </c>
      <c r="J515" s="8">
        <v>1.6782407407407406E-3</v>
      </c>
      <c r="K515" s="4" t="s">
        <v>18</v>
      </c>
      <c r="L515" s="4" t="s">
        <v>47</v>
      </c>
      <c r="M515" s="4" t="s">
        <v>33</v>
      </c>
      <c r="N515" s="4" t="s">
        <v>76</v>
      </c>
      <c r="O515" s="4" t="s">
        <v>31</v>
      </c>
    </row>
    <row r="516" spans="1:15" ht="21" customHeight="1" x14ac:dyDescent="0.25">
      <c r="A516" s="19"/>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1:15" ht="21" customHeight="1" x14ac:dyDescent="0.25">
      <c r="A517" s="19"/>
      <c r="B517" s="4" t="s">
        <v>14</v>
      </c>
      <c r="C517" s="5">
        <v>18</v>
      </c>
      <c r="D517" s="6" t="s">
        <v>44</v>
      </c>
      <c r="E517" s="4" t="s">
        <v>32</v>
      </c>
      <c r="F517" s="4" t="s">
        <v>68</v>
      </c>
      <c r="G517" s="7">
        <v>5</v>
      </c>
      <c r="H517" s="1">
        <v>25000000</v>
      </c>
      <c r="I517" s="4">
        <v>4</v>
      </c>
      <c r="J517" s="8">
        <v>1.6782407407407406E-3</v>
      </c>
      <c r="K517" s="4" t="s">
        <v>18</v>
      </c>
      <c r="L517" s="4" t="s">
        <v>19</v>
      </c>
      <c r="M517" s="4" t="s">
        <v>43</v>
      </c>
      <c r="N517" s="4" t="s">
        <v>77</v>
      </c>
      <c r="O517" s="4" t="s">
        <v>54</v>
      </c>
    </row>
    <row r="518" spans="1:15" ht="21" customHeight="1" x14ac:dyDescent="0.25">
      <c r="A518" s="19"/>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1:15" ht="21" customHeight="1" x14ac:dyDescent="0.25">
      <c r="A519" s="19"/>
      <c r="B519" s="4" t="s">
        <v>14</v>
      </c>
      <c r="C519" s="5">
        <v>1</v>
      </c>
      <c r="D519" s="6" t="s">
        <v>59</v>
      </c>
      <c r="E519" s="4" t="s">
        <v>38</v>
      </c>
      <c r="F519" s="4" t="s">
        <v>42</v>
      </c>
      <c r="G519" s="7">
        <v>2</v>
      </c>
      <c r="H519" s="1">
        <v>38000000</v>
      </c>
      <c r="I519" s="4">
        <v>2</v>
      </c>
      <c r="J519" s="8">
        <v>1.6782407407407406E-3</v>
      </c>
      <c r="K519" s="4" t="s">
        <v>46</v>
      </c>
      <c r="L519" s="4" t="s">
        <v>24</v>
      </c>
      <c r="M519" s="4" t="s">
        <v>30</v>
      </c>
      <c r="N519" s="4" t="s">
        <v>77</v>
      </c>
      <c r="O519" s="4" t="s">
        <v>34</v>
      </c>
    </row>
    <row r="520" spans="1:15" ht="21" customHeight="1" x14ac:dyDescent="0.25">
      <c r="A520" s="19"/>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1:15" ht="21" customHeight="1" x14ac:dyDescent="0.25">
      <c r="A521" s="19"/>
      <c r="B521" s="4" t="s">
        <v>14</v>
      </c>
      <c r="C521" s="5">
        <v>20</v>
      </c>
      <c r="D521" s="6" t="s">
        <v>59</v>
      </c>
      <c r="E521" s="4" t="s">
        <v>32</v>
      </c>
      <c r="F521" s="4" t="s">
        <v>45</v>
      </c>
      <c r="G521" s="7">
        <v>3</v>
      </c>
      <c r="H521" s="1">
        <v>15000000</v>
      </c>
      <c r="I521" s="4">
        <v>2</v>
      </c>
      <c r="J521" s="8">
        <v>1.6782407407407406E-3</v>
      </c>
      <c r="K521" s="4" t="s">
        <v>18</v>
      </c>
      <c r="L521" s="4" t="s">
        <v>39</v>
      </c>
      <c r="M521" s="4" t="s">
        <v>51</v>
      </c>
      <c r="N521" s="4" t="s">
        <v>78</v>
      </c>
      <c r="O521" s="4" t="s">
        <v>41</v>
      </c>
    </row>
    <row r="522" spans="1:15" ht="21" customHeight="1" x14ac:dyDescent="0.25">
      <c r="A522" s="19"/>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1:15" ht="21" customHeight="1" x14ac:dyDescent="0.25">
      <c r="A523" s="19"/>
      <c r="B523" s="4" t="s">
        <v>70</v>
      </c>
      <c r="C523" s="5">
        <v>14</v>
      </c>
      <c r="D523" s="6" t="s">
        <v>60</v>
      </c>
      <c r="E523" s="4" t="s">
        <v>16</v>
      </c>
      <c r="F523" s="4" t="s">
        <v>42</v>
      </c>
      <c r="G523" s="7">
        <v>0</v>
      </c>
      <c r="H523" s="1">
        <v>0</v>
      </c>
      <c r="I523" s="4">
        <v>1</v>
      </c>
      <c r="J523" s="8">
        <v>1.6782407407407406E-3</v>
      </c>
      <c r="K523" s="4"/>
      <c r="L523" s="4"/>
      <c r="M523" s="4" t="s">
        <v>51</v>
      </c>
      <c r="N523" s="4" t="s">
        <v>76</v>
      </c>
      <c r="O523" s="4" t="s">
        <v>31</v>
      </c>
    </row>
    <row r="524" spans="1:15" ht="21" customHeight="1" x14ac:dyDescent="0.25">
      <c r="A524" s="19"/>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1:15" ht="21" customHeight="1" x14ac:dyDescent="0.25">
      <c r="A525" s="19"/>
      <c r="B525" s="4" t="s">
        <v>70</v>
      </c>
      <c r="C525" s="5">
        <v>20</v>
      </c>
      <c r="D525" s="6" t="s">
        <v>27</v>
      </c>
      <c r="E525" s="4" t="s">
        <v>49</v>
      </c>
      <c r="F525" s="4" t="s">
        <v>23</v>
      </c>
      <c r="G525" s="7">
        <v>0</v>
      </c>
      <c r="H525" s="1">
        <v>0</v>
      </c>
      <c r="I525" s="4">
        <v>1</v>
      </c>
      <c r="J525" s="8">
        <v>1.6782407407407406E-3</v>
      </c>
      <c r="K525" s="4"/>
      <c r="L525" s="4"/>
      <c r="M525" s="4" t="s">
        <v>25</v>
      </c>
      <c r="N525" s="4" t="s">
        <v>77</v>
      </c>
      <c r="O525" s="4" t="s">
        <v>54</v>
      </c>
    </row>
    <row r="526" spans="1:15" ht="21" customHeight="1" x14ac:dyDescent="0.25">
      <c r="A526" s="19"/>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1:15" ht="21" customHeight="1" x14ac:dyDescent="0.25">
      <c r="A527" s="19"/>
      <c r="B527" s="4" t="s">
        <v>70</v>
      </c>
      <c r="C527" s="5">
        <v>21</v>
      </c>
      <c r="D527" s="6" t="s">
        <v>37</v>
      </c>
      <c r="E527" s="4" t="s">
        <v>32</v>
      </c>
      <c r="F527" s="4" t="s">
        <v>42</v>
      </c>
      <c r="G527" s="7">
        <v>0</v>
      </c>
      <c r="H527" s="1">
        <v>0</v>
      </c>
      <c r="I527" s="4">
        <v>3</v>
      </c>
      <c r="J527" s="8">
        <v>1.6782407407407406E-3</v>
      </c>
      <c r="K527" s="4"/>
      <c r="L527" s="4"/>
      <c r="M527" s="4" t="s">
        <v>30</v>
      </c>
      <c r="N527" s="4" t="s">
        <v>78</v>
      </c>
      <c r="O527" s="4" t="s">
        <v>62</v>
      </c>
    </row>
    <row r="528" spans="1:15" ht="21" customHeight="1" x14ac:dyDescent="0.25">
      <c r="A528" s="19"/>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1:15" ht="21" customHeight="1" x14ac:dyDescent="0.25">
      <c r="A529" s="19"/>
      <c r="B529" s="4" t="s">
        <v>70</v>
      </c>
      <c r="C529" s="5">
        <v>14</v>
      </c>
      <c r="D529" s="6" t="s">
        <v>44</v>
      </c>
      <c r="E529" s="4" t="s">
        <v>16</v>
      </c>
      <c r="F529" s="4" t="s">
        <v>42</v>
      </c>
      <c r="G529" s="7">
        <v>0</v>
      </c>
      <c r="H529" s="1">
        <v>0</v>
      </c>
      <c r="I529" s="4">
        <v>2</v>
      </c>
      <c r="J529" s="8">
        <v>1.6782407407407406E-3</v>
      </c>
      <c r="K529" s="4"/>
      <c r="L529" s="4"/>
      <c r="M529" s="4" t="s">
        <v>43</v>
      </c>
      <c r="N529" s="4" t="s">
        <v>76</v>
      </c>
      <c r="O529" s="4" t="s">
        <v>52</v>
      </c>
    </row>
    <row r="530" spans="1:15" ht="21" customHeight="1" x14ac:dyDescent="0.25">
      <c r="A530" s="19"/>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1:15" ht="21" customHeight="1" x14ac:dyDescent="0.25">
      <c r="A531" s="19"/>
      <c r="B531" s="4" t="s">
        <v>70</v>
      </c>
      <c r="C531" s="5">
        <v>12</v>
      </c>
      <c r="D531" s="6" t="s">
        <v>59</v>
      </c>
      <c r="E531" s="4" t="s">
        <v>16</v>
      </c>
      <c r="F531" s="4" t="s">
        <v>23</v>
      </c>
      <c r="G531" s="7">
        <v>0</v>
      </c>
      <c r="H531" s="1">
        <v>0</v>
      </c>
      <c r="I531" s="4">
        <v>2</v>
      </c>
      <c r="J531" s="8">
        <v>1.6782407407407406E-3</v>
      </c>
      <c r="K531" s="4"/>
      <c r="L531" s="4"/>
      <c r="M531" s="4" t="s">
        <v>43</v>
      </c>
      <c r="N531" s="4" t="s">
        <v>66</v>
      </c>
      <c r="O531" s="4" t="s">
        <v>67</v>
      </c>
    </row>
    <row r="532" spans="1:15" ht="21" customHeight="1" x14ac:dyDescent="0.25">
      <c r="A532" s="19"/>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1:15" ht="21" customHeight="1" x14ac:dyDescent="0.25">
      <c r="A533" s="19"/>
      <c r="B533" s="4" t="s">
        <v>14</v>
      </c>
      <c r="C533" s="5">
        <v>11</v>
      </c>
      <c r="D533" s="6" t="s">
        <v>55</v>
      </c>
      <c r="E533" s="4" t="s">
        <v>38</v>
      </c>
      <c r="F533" s="4" t="s">
        <v>42</v>
      </c>
      <c r="G533" s="7">
        <v>5</v>
      </c>
      <c r="H533" s="1">
        <v>20000000</v>
      </c>
      <c r="I533" s="4">
        <v>1</v>
      </c>
      <c r="J533" s="8">
        <v>1.736111111111111E-3</v>
      </c>
      <c r="K533" s="4" t="s">
        <v>18</v>
      </c>
      <c r="L533" s="4" t="s">
        <v>29</v>
      </c>
      <c r="M533" s="4" t="s">
        <v>48</v>
      </c>
      <c r="N533" s="4" t="s">
        <v>77</v>
      </c>
      <c r="O533" s="4" t="s">
        <v>54</v>
      </c>
    </row>
    <row r="534" spans="1:15" ht="21" customHeight="1" x14ac:dyDescent="0.25">
      <c r="A534" s="19"/>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1:15" ht="21" customHeight="1" x14ac:dyDescent="0.25">
      <c r="A535" s="19"/>
      <c r="B535" s="4" t="s">
        <v>14</v>
      </c>
      <c r="C535" s="5">
        <v>10</v>
      </c>
      <c r="D535" s="6" t="s">
        <v>72</v>
      </c>
      <c r="E535" s="4" t="s">
        <v>32</v>
      </c>
      <c r="F535" s="4" t="s">
        <v>23</v>
      </c>
      <c r="G535" s="7">
        <v>1</v>
      </c>
      <c r="H535" s="1">
        <v>7000000</v>
      </c>
      <c r="I535" s="4">
        <v>1</v>
      </c>
      <c r="J535" s="8">
        <v>1.736111111111111E-3</v>
      </c>
      <c r="K535" s="4" t="s">
        <v>18</v>
      </c>
      <c r="L535" s="4" t="s">
        <v>47</v>
      </c>
      <c r="M535" s="4" t="s">
        <v>30</v>
      </c>
      <c r="N535" s="4" t="s">
        <v>78</v>
      </c>
      <c r="O535" s="4" t="s">
        <v>53</v>
      </c>
    </row>
    <row r="536" spans="1:15" ht="21" customHeight="1" x14ac:dyDescent="0.25">
      <c r="A536" s="19"/>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1:15" ht="21" customHeight="1" x14ac:dyDescent="0.25">
      <c r="A537" s="19"/>
      <c r="B537" s="4" t="s">
        <v>14</v>
      </c>
      <c r="C537" s="5">
        <v>22</v>
      </c>
      <c r="D537" s="6" t="s">
        <v>27</v>
      </c>
      <c r="E537" s="4" t="s">
        <v>32</v>
      </c>
      <c r="F537" s="4" t="s">
        <v>42</v>
      </c>
      <c r="G537" s="7">
        <v>1</v>
      </c>
      <c r="H537" s="1">
        <v>19000000</v>
      </c>
      <c r="I537" s="4">
        <v>2</v>
      </c>
      <c r="J537" s="8">
        <v>1.736111111111111E-3</v>
      </c>
      <c r="K537" s="4" t="s">
        <v>46</v>
      </c>
      <c r="L537" s="4" t="s">
        <v>39</v>
      </c>
      <c r="M537" s="4" t="s">
        <v>51</v>
      </c>
      <c r="N537" s="4" t="s">
        <v>66</v>
      </c>
      <c r="O537" s="4" t="s">
        <v>67</v>
      </c>
    </row>
    <row r="538" spans="1:15" ht="21" customHeight="1" x14ac:dyDescent="0.25">
      <c r="A538" s="19"/>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1:15" ht="21" customHeight="1" x14ac:dyDescent="0.25">
      <c r="A539" s="19"/>
      <c r="B539" s="4" t="s">
        <v>14</v>
      </c>
      <c r="C539" s="5">
        <v>21</v>
      </c>
      <c r="D539" s="6" t="s">
        <v>37</v>
      </c>
      <c r="E539" s="4" t="s">
        <v>38</v>
      </c>
      <c r="F539" s="4" t="s">
        <v>17</v>
      </c>
      <c r="G539" s="7">
        <v>2</v>
      </c>
      <c r="H539" s="1">
        <v>38000000</v>
      </c>
      <c r="I539" s="4">
        <v>3</v>
      </c>
      <c r="J539" s="8">
        <v>1.736111111111111E-3</v>
      </c>
      <c r="K539" s="4" t="s">
        <v>46</v>
      </c>
      <c r="L539" s="4" t="s">
        <v>35</v>
      </c>
      <c r="M539" s="4" t="s">
        <v>30</v>
      </c>
      <c r="N539" s="4" t="s">
        <v>77</v>
      </c>
      <c r="O539" s="4" t="s">
        <v>54</v>
      </c>
    </row>
    <row r="540" spans="1:15" ht="21" customHeight="1" x14ac:dyDescent="0.25">
      <c r="A540" s="19"/>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1:15" ht="21" customHeight="1" x14ac:dyDescent="0.25">
      <c r="A541" s="19"/>
      <c r="B541" s="4" t="s">
        <v>14</v>
      </c>
      <c r="C541" s="5">
        <v>5</v>
      </c>
      <c r="D541" s="6" t="s">
        <v>37</v>
      </c>
      <c r="E541" s="4" t="s">
        <v>16</v>
      </c>
      <c r="F541" s="4" t="s">
        <v>17</v>
      </c>
      <c r="G541" s="7">
        <v>4</v>
      </c>
      <c r="H541" s="1">
        <v>11000000</v>
      </c>
      <c r="I541" s="4">
        <v>4</v>
      </c>
      <c r="J541" s="8">
        <v>1.736111111111111E-3</v>
      </c>
      <c r="K541" s="4" t="s">
        <v>61</v>
      </c>
      <c r="L541" s="4" t="s">
        <v>19</v>
      </c>
      <c r="M541" s="4" t="s">
        <v>40</v>
      </c>
      <c r="N541" s="4" t="s">
        <v>76</v>
      </c>
      <c r="O541" s="4" t="s">
        <v>26</v>
      </c>
    </row>
    <row r="542" spans="1:15" ht="21" customHeight="1" x14ac:dyDescent="0.25">
      <c r="A542" s="19"/>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1:15" ht="21" customHeight="1" x14ac:dyDescent="0.25">
      <c r="A543" s="19"/>
      <c r="B543" s="4" t="s">
        <v>14</v>
      </c>
      <c r="C543" s="5">
        <v>8</v>
      </c>
      <c r="D543" s="6" t="s">
        <v>37</v>
      </c>
      <c r="E543" s="4" t="s">
        <v>38</v>
      </c>
      <c r="F543" s="4" t="s">
        <v>42</v>
      </c>
      <c r="G543" s="7">
        <v>3</v>
      </c>
      <c r="H543" s="1">
        <v>15000000</v>
      </c>
      <c r="I543" s="4">
        <v>1</v>
      </c>
      <c r="J543" s="8">
        <v>1.736111111111111E-3</v>
      </c>
      <c r="K543" s="4" t="s">
        <v>18</v>
      </c>
      <c r="L543" s="4" t="s">
        <v>39</v>
      </c>
      <c r="M543" s="4" t="s">
        <v>33</v>
      </c>
      <c r="N543" s="4" t="s">
        <v>76</v>
      </c>
      <c r="O543" s="4" t="s">
        <v>26</v>
      </c>
    </row>
    <row r="544" spans="1:15" ht="21" customHeight="1" x14ac:dyDescent="0.25">
      <c r="A544" s="19"/>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1:15" ht="21" customHeight="1" x14ac:dyDescent="0.25">
      <c r="A545" s="19"/>
      <c r="B545" s="4" t="s">
        <v>14</v>
      </c>
      <c r="C545" s="5">
        <v>7</v>
      </c>
      <c r="D545" s="6" t="s">
        <v>37</v>
      </c>
      <c r="E545" s="4" t="s">
        <v>38</v>
      </c>
      <c r="F545" s="4" t="s">
        <v>68</v>
      </c>
      <c r="G545" s="7">
        <v>2</v>
      </c>
      <c r="H545" s="1">
        <v>12000000</v>
      </c>
      <c r="I545" s="4">
        <v>1</v>
      </c>
      <c r="J545" s="8">
        <v>1.736111111111111E-3</v>
      </c>
      <c r="K545" s="4" t="s">
        <v>18</v>
      </c>
      <c r="L545" s="4" t="s">
        <v>35</v>
      </c>
      <c r="M545" s="4" t="s">
        <v>48</v>
      </c>
      <c r="N545" s="4" t="s">
        <v>76</v>
      </c>
      <c r="O545" s="4" t="s">
        <v>31</v>
      </c>
    </row>
    <row r="546" spans="1:15" ht="21" customHeight="1" x14ac:dyDescent="0.25">
      <c r="A546" s="19"/>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1:15" ht="21" customHeight="1" x14ac:dyDescent="0.25">
      <c r="A547" s="19"/>
      <c r="B547" s="4" t="s">
        <v>14</v>
      </c>
      <c r="C547" s="5">
        <v>1</v>
      </c>
      <c r="D547" s="6" t="s">
        <v>44</v>
      </c>
      <c r="E547" s="4" t="s">
        <v>28</v>
      </c>
      <c r="F547" s="4" t="s">
        <v>42</v>
      </c>
      <c r="G547" s="7">
        <v>4</v>
      </c>
      <c r="H547" s="1">
        <v>20000000</v>
      </c>
      <c r="I547" s="4">
        <v>3</v>
      </c>
      <c r="J547" s="8">
        <v>1.736111111111111E-3</v>
      </c>
      <c r="K547" s="4" t="s">
        <v>18</v>
      </c>
      <c r="L547" s="4" t="s">
        <v>56</v>
      </c>
      <c r="M547" s="4" t="s">
        <v>25</v>
      </c>
      <c r="N547" s="4" t="s">
        <v>66</v>
      </c>
      <c r="O547" s="4" t="s">
        <v>36</v>
      </c>
    </row>
    <row r="548" spans="1:15" ht="21" customHeight="1" x14ac:dyDescent="0.25">
      <c r="A548" s="19"/>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1:15" ht="21" customHeight="1" x14ac:dyDescent="0.25">
      <c r="A549" s="19"/>
      <c r="B549" s="4" t="s">
        <v>14</v>
      </c>
      <c r="C549" s="5">
        <v>1</v>
      </c>
      <c r="D549" s="6" t="s">
        <v>69</v>
      </c>
      <c r="E549" s="4" t="s">
        <v>32</v>
      </c>
      <c r="F549" s="4" t="s">
        <v>23</v>
      </c>
      <c r="G549" s="7">
        <v>2</v>
      </c>
      <c r="H549" s="1">
        <v>12000000</v>
      </c>
      <c r="I549" s="4">
        <v>4</v>
      </c>
      <c r="J549" s="8">
        <v>1.736111111111111E-3</v>
      </c>
      <c r="K549" s="4" t="s">
        <v>18</v>
      </c>
      <c r="L549" s="4" t="s">
        <v>19</v>
      </c>
      <c r="M549" s="4" t="s">
        <v>20</v>
      </c>
      <c r="N549" s="4" t="s">
        <v>66</v>
      </c>
      <c r="O549" s="4" t="s">
        <v>67</v>
      </c>
    </row>
    <row r="550" spans="1:15" ht="21" customHeight="1" x14ac:dyDescent="0.25">
      <c r="A550" s="19"/>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1:15" ht="21" customHeight="1" x14ac:dyDescent="0.25">
      <c r="A551" s="19"/>
      <c r="B551" s="4" t="s">
        <v>14</v>
      </c>
      <c r="C551" s="5">
        <v>11</v>
      </c>
      <c r="D551" s="6" t="s">
        <v>55</v>
      </c>
      <c r="E551" s="4" t="s">
        <v>38</v>
      </c>
      <c r="F551" s="4" t="s">
        <v>42</v>
      </c>
      <c r="G551" s="7">
        <v>5</v>
      </c>
      <c r="H551" s="1">
        <v>20000000</v>
      </c>
      <c r="I551" s="4">
        <v>1</v>
      </c>
      <c r="J551" s="8">
        <v>1.736111111111111E-3</v>
      </c>
      <c r="K551" s="4" t="s">
        <v>18</v>
      </c>
      <c r="L551" s="4" t="s">
        <v>29</v>
      </c>
      <c r="M551" s="4" t="s">
        <v>48</v>
      </c>
      <c r="N551" s="4" t="s">
        <v>77</v>
      </c>
      <c r="O551" s="4" t="s">
        <v>54</v>
      </c>
    </row>
    <row r="552" spans="1:15" ht="21" customHeight="1" x14ac:dyDescent="0.25">
      <c r="A552" s="19"/>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1:15" ht="21" customHeight="1" x14ac:dyDescent="0.25">
      <c r="A553" s="19"/>
      <c r="B553" s="4" t="s">
        <v>14</v>
      </c>
      <c r="C553" s="5">
        <v>10</v>
      </c>
      <c r="D553" s="6" t="s">
        <v>72</v>
      </c>
      <c r="E553" s="4" t="s">
        <v>32</v>
      </c>
      <c r="F553" s="4" t="s">
        <v>23</v>
      </c>
      <c r="G553" s="7">
        <v>1</v>
      </c>
      <c r="H553" s="1">
        <v>7000000</v>
      </c>
      <c r="I553" s="4">
        <v>1</v>
      </c>
      <c r="J553" s="8">
        <v>1.736111111111111E-3</v>
      </c>
      <c r="K553" s="4" t="s">
        <v>18</v>
      </c>
      <c r="L553" s="4" t="s">
        <v>47</v>
      </c>
      <c r="M553" s="4" t="s">
        <v>30</v>
      </c>
      <c r="N553" s="4" t="s">
        <v>78</v>
      </c>
      <c r="O553" s="4" t="s">
        <v>53</v>
      </c>
    </row>
    <row r="554" spans="1:15" ht="21" customHeight="1" x14ac:dyDescent="0.25">
      <c r="A554" s="19"/>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1:15" ht="21" customHeight="1" x14ac:dyDescent="0.25">
      <c r="A555" s="19"/>
      <c r="B555" s="4" t="s">
        <v>70</v>
      </c>
      <c r="C555" s="5">
        <v>11</v>
      </c>
      <c r="D555" s="6" t="s">
        <v>59</v>
      </c>
      <c r="E555" s="4" t="s">
        <v>16</v>
      </c>
      <c r="F555" s="4" t="s">
        <v>23</v>
      </c>
      <c r="G555" s="7">
        <v>0</v>
      </c>
      <c r="H555" s="1">
        <v>0</v>
      </c>
      <c r="I555" s="4">
        <v>2</v>
      </c>
      <c r="J555" s="8">
        <v>1.736111111111111E-3</v>
      </c>
      <c r="K555" s="4"/>
      <c r="L555" s="4"/>
      <c r="M555" s="4" t="s">
        <v>48</v>
      </c>
      <c r="N555" s="4" t="s">
        <v>66</v>
      </c>
      <c r="O555" s="4" t="s">
        <v>67</v>
      </c>
    </row>
    <row r="556" spans="1:15" ht="21" customHeight="1" x14ac:dyDescent="0.25">
      <c r="A556" s="19"/>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1:15" ht="21" customHeight="1" x14ac:dyDescent="0.25">
      <c r="A557" s="19"/>
      <c r="B557" s="4" t="s">
        <v>70</v>
      </c>
      <c r="C557" s="5">
        <v>20</v>
      </c>
      <c r="D557" s="6" t="s">
        <v>27</v>
      </c>
      <c r="E557" s="4" t="s">
        <v>16</v>
      </c>
      <c r="F557" s="4" t="s">
        <v>23</v>
      </c>
      <c r="G557" s="7">
        <v>0</v>
      </c>
      <c r="H557" s="1">
        <v>0</v>
      </c>
      <c r="I557" s="4">
        <v>2</v>
      </c>
      <c r="J557" s="8">
        <v>1.736111111111111E-3</v>
      </c>
      <c r="K557" s="4"/>
      <c r="L557" s="4"/>
      <c r="M557" s="4" t="s">
        <v>43</v>
      </c>
      <c r="N557" s="4" t="s">
        <v>76</v>
      </c>
      <c r="O557" s="4" t="s">
        <v>26</v>
      </c>
    </row>
    <row r="558" spans="1:15" ht="21" customHeight="1" x14ac:dyDescent="0.25">
      <c r="A558" s="19"/>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1:15" ht="21" customHeight="1" x14ac:dyDescent="0.25">
      <c r="A559" s="19"/>
      <c r="B559" s="4" t="s">
        <v>70</v>
      </c>
      <c r="C559" s="5">
        <v>1</v>
      </c>
      <c r="D559" s="6" t="s">
        <v>44</v>
      </c>
      <c r="E559" s="4" t="s">
        <v>16</v>
      </c>
      <c r="F559" s="4" t="s">
        <v>42</v>
      </c>
      <c r="G559" s="7">
        <v>0</v>
      </c>
      <c r="H559" s="1">
        <v>0</v>
      </c>
      <c r="I559" s="4">
        <v>4</v>
      </c>
      <c r="J559" s="8">
        <v>1.736111111111111E-3</v>
      </c>
      <c r="K559" s="4"/>
      <c r="L559" s="4"/>
      <c r="M559" s="4" t="s">
        <v>33</v>
      </c>
      <c r="N559" s="4" t="s">
        <v>76</v>
      </c>
      <c r="O559" s="4" t="s">
        <v>31</v>
      </c>
    </row>
    <row r="560" spans="1:15" ht="21" customHeight="1" x14ac:dyDescent="0.25">
      <c r="A560" s="19"/>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1:15" ht="21" customHeight="1" x14ac:dyDescent="0.25">
      <c r="A561" s="19"/>
      <c r="B561" s="4" t="s">
        <v>70</v>
      </c>
      <c r="C561" s="5">
        <v>3</v>
      </c>
      <c r="D561" s="6" t="s">
        <v>69</v>
      </c>
      <c r="E561" s="4" t="s">
        <v>38</v>
      </c>
      <c r="F561" s="4" t="s">
        <v>23</v>
      </c>
      <c r="G561" s="7">
        <v>0</v>
      </c>
      <c r="H561" s="1">
        <v>0</v>
      </c>
      <c r="I561" s="4">
        <v>1</v>
      </c>
      <c r="J561" s="8">
        <v>1.736111111111111E-3</v>
      </c>
      <c r="K561" s="4"/>
      <c r="L561" s="4"/>
      <c r="M561" s="4" t="s">
        <v>30</v>
      </c>
      <c r="N561" s="4" t="s">
        <v>77</v>
      </c>
      <c r="O561" s="4" t="s">
        <v>65</v>
      </c>
    </row>
    <row r="562" spans="1:15" ht="21" customHeight="1" x14ac:dyDescent="0.25">
      <c r="A562" s="19"/>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1:15" ht="21" customHeight="1" x14ac:dyDescent="0.25">
      <c r="A563" s="19"/>
      <c r="B563" s="4" t="s">
        <v>70</v>
      </c>
      <c r="C563" s="5">
        <v>11</v>
      </c>
      <c r="D563" s="6" t="s">
        <v>59</v>
      </c>
      <c r="E563" s="4" t="s">
        <v>16</v>
      </c>
      <c r="F563" s="4" t="s">
        <v>23</v>
      </c>
      <c r="G563" s="7">
        <v>0</v>
      </c>
      <c r="H563" s="1">
        <v>0</v>
      </c>
      <c r="I563" s="4">
        <v>2</v>
      </c>
      <c r="J563" s="8">
        <v>1.736111111111111E-3</v>
      </c>
      <c r="K563" s="4"/>
      <c r="L563" s="4"/>
      <c r="M563" s="4" t="s">
        <v>48</v>
      </c>
      <c r="N563" s="4" t="s">
        <v>66</v>
      </c>
      <c r="O563" s="4" t="s">
        <v>67</v>
      </c>
    </row>
    <row r="564" spans="1:15" ht="21" customHeight="1" x14ac:dyDescent="0.25">
      <c r="A564" s="19"/>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1:15" ht="21" customHeight="1" x14ac:dyDescent="0.25">
      <c r="A565" s="19"/>
      <c r="B565" s="4" t="s">
        <v>14</v>
      </c>
      <c r="C565" s="5">
        <v>11</v>
      </c>
      <c r="D565" s="6" t="s">
        <v>57</v>
      </c>
      <c r="E565" s="4" t="s">
        <v>16</v>
      </c>
      <c r="F565" s="4" t="s">
        <v>42</v>
      </c>
      <c r="G565" s="7">
        <v>4</v>
      </c>
      <c r="H565" s="1">
        <v>20000000</v>
      </c>
      <c r="I565" s="4">
        <v>2</v>
      </c>
      <c r="J565" s="8">
        <v>1.9675925925925928E-3</v>
      </c>
      <c r="K565" s="4" t="s">
        <v>18</v>
      </c>
      <c r="L565" s="4" t="s">
        <v>19</v>
      </c>
      <c r="M565" s="4" t="s">
        <v>43</v>
      </c>
      <c r="N565" s="4" t="s">
        <v>78</v>
      </c>
      <c r="O565" s="4" t="s">
        <v>63</v>
      </c>
    </row>
    <row r="566" spans="1:15" ht="21" customHeight="1" x14ac:dyDescent="0.25">
      <c r="A566" s="19"/>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1:15" ht="21" customHeight="1" x14ac:dyDescent="0.25">
      <c r="A567" s="19"/>
      <c r="B567" s="4" t="s">
        <v>14</v>
      </c>
      <c r="C567" s="5">
        <v>30</v>
      </c>
      <c r="D567" s="6" t="s">
        <v>27</v>
      </c>
      <c r="E567" s="4" t="s">
        <v>32</v>
      </c>
      <c r="F567" s="4" t="s">
        <v>23</v>
      </c>
      <c r="G567" s="7">
        <v>5</v>
      </c>
      <c r="H567" s="1">
        <v>25000000</v>
      </c>
      <c r="I567" s="4">
        <v>2</v>
      </c>
      <c r="J567" s="8">
        <v>1.9675925925925928E-3</v>
      </c>
      <c r="K567" s="4" t="s">
        <v>18</v>
      </c>
      <c r="L567" s="4" t="s">
        <v>29</v>
      </c>
      <c r="M567" s="4" t="s">
        <v>30</v>
      </c>
      <c r="N567" s="4" t="s">
        <v>78</v>
      </c>
      <c r="O567" s="4" t="s">
        <v>66</v>
      </c>
    </row>
    <row r="568" spans="1:15" ht="21" customHeight="1" x14ac:dyDescent="0.25">
      <c r="A568" s="19"/>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1:15" ht="21" customHeight="1" x14ac:dyDescent="0.25">
      <c r="A569" s="19"/>
      <c r="B569" s="4" t="s">
        <v>14</v>
      </c>
      <c r="C569" s="5">
        <v>31</v>
      </c>
      <c r="D569" s="6" t="s">
        <v>37</v>
      </c>
      <c r="E569" s="4" t="s">
        <v>28</v>
      </c>
      <c r="F569" s="4" t="s">
        <v>23</v>
      </c>
      <c r="G569" s="7">
        <v>2</v>
      </c>
      <c r="H569" s="1">
        <v>12000000</v>
      </c>
      <c r="I569" s="4">
        <v>2</v>
      </c>
      <c r="J569" s="8">
        <v>1.9675925925925928E-3</v>
      </c>
      <c r="K569" s="4" t="s">
        <v>18</v>
      </c>
      <c r="L569" s="4" t="s">
        <v>56</v>
      </c>
      <c r="M569" s="4" t="s">
        <v>33</v>
      </c>
      <c r="N569" s="4" t="s">
        <v>77</v>
      </c>
      <c r="O569" s="4" t="s">
        <v>34</v>
      </c>
    </row>
    <row r="570" spans="1:15" ht="21" customHeight="1" x14ac:dyDescent="0.25">
      <c r="A570" s="19"/>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1:15" ht="21" customHeight="1" x14ac:dyDescent="0.25">
      <c r="A571" s="19"/>
      <c r="B571" s="4" t="s">
        <v>14</v>
      </c>
      <c r="C571" s="5">
        <v>27</v>
      </c>
      <c r="D571" s="6" t="s">
        <v>37</v>
      </c>
      <c r="E571" s="4" t="s">
        <v>38</v>
      </c>
      <c r="F571" s="4" t="s">
        <v>17</v>
      </c>
      <c r="G571" s="7">
        <v>2</v>
      </c>
      <c r="H571" s="1">
        <v>12000000</v>
      </c>
      <c r="I571" s="4">
        <v>2</v>
      </c>
      <c r="J571" s="8">
        <v>1.9675925925925928E-3</v>
      </c>
      <c r="K571" s="4" t="s">
        <v>18</v>
      </c>
      <c r="L571" s="4" t="s">
        <v>24</v>
      </c>
      <c r="M571" s="4" t="s">
        <v>51</v>
      </c>
      <c r="N571" s="4" t="s">
        <v>76</v>
      </c>
      <c r="O571" s="4" t="s">
        <v>31</v>
      </c>
    </row>
    <row r="572" spans="1:15" ht="21" customHeight="1" x14ac:dyDescent="0.25">
      <c r="A572" s="19"/>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1:15" ht="21" customHeight="1" x14ac:dyDescent="0.25">
      <c r="A573" s="19"/>
      <c r="B573" s="4" t="s">
        <v>14</v>
      </c>
      <c r="C573" s="5">
        <v>18</v>
      </c>
      <c r="D573" s="6" t="s">
        <v>44</v>
      </c>
      <c r="E573" s="4" t="s">
        <v>32</v>
      </c>
      <c r="F573" s="4" t="s">
        <v>17</v>
      </c>
      <c r="G573" s="7">
        <v>5</v>
      </c>
      <c r="H573" s="1">
        <v>21000000</v>
      </c>
      <c r="I573" s="4">
        <v>1</v>
      </c>
      <c r="J573" s="8">
        <v>1.9675925925925928E-3</v>
      </c>
      <c r="K573" s="4" t="s">
        <v>18</v>
      </c>
      <c r="L573" s="4" t="s">
        <v>19</v>
      </c>
      <c r="M573" s="4" t="s">
        <v>48</v>
      </c>
      <c r="N573" s="4" t="s">
        <v>66</v>
      </c>
      <c r="O573" s="4" t="s">
        <v>36</v>
      </c>
    </row>
    <row r="574" spans="1:15" ht="21" customHeight="1" x14ac:dyDescent="0.25">
      <c r="A574" s="19"/>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1:15" ht="21" customHeight="1" x14ac:dyDescent="0.25">
      <c r="A575" s="19"/>
      <c r="B575" s="4" t="s">
        <v>14</v>
      </c>
      <c r="C575" s="5">
        <v>11</v>
      </c>
      <c r="D575" s="6" t="s">
        <v>57</v>
      </c>
      <c r="E575" s="4" t="s">
        <v>16</v>
      </c>
      <c r="F575" s="4" t="s">
        <v>42</v>
      </c>
      <c r="G575" s="7">
        <v>4</v>
      </c>
      <c r="H575" s="1">
        <v>20000000</v>
      </c>
      <c r="I575" s="4">
        <v>2</v>
      </c>
      <c r="J575" s="8">
        <v>1.9675925925925928E-3</v>
      </c>
      <c r="K575" s="4" t="s">
        <v>18</v>
      </c>
      <c r="L575" s="4" t="s">
        <v>19</v>
      </c>
      <c r="M575" s="4" t="s">
        <v>43</v>
      </c>
      <c r="N575" s="4" t="s">
        <v>78</v>
      </c>
      <c r="O575" s="4" t="s">
        <v>63</v>
      </c>
    </row>
    <row r="576" spans="1:15" ht="21" customHeight="1" x14ac:dyDescent="0.25">
      <c r="A576" s="19"/>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1:15" ht="21" customHeight="1" x14ac:dyDescent="0.25">
      <c r="A577" s="19"/>
      <c r="B577" s="4" t="s">
        <v>70</v>
      </c>
      <c r="C577" s="5">
        <v>28</v>
      </c>
      <c r="D577" s="6" t="s">
        <v>44</v>
      </c>
      <c r="E577" s="4" t="s">
        <v>16</v>
      </c>
      <c r="F577" s="4" t="s">
        <v>42</v>
      </c>
      <c r="G577" s="7">
        <v>0</v>
      </c>
      <c r="H577" s="1">
        <v>0</v>
      </c>
      <c r="I577" s="4">
        <v>2</v>
      </c>
      <c r="J577" s="8">
        <v>1.9675925925925928E-3</v>
      </c>
      <c r="K577" s="4"/>
      <c r="L577" s="4"/>
      <c r="M577" s="4" t="s">
        <v>33</v>
      </c>
      <c r="N577" s="4" t="s">
        <v>76</v>
      </c>
      <c r="O577" s="4" t="s">
        <v>31</v>
      </c>
    </row>
    <row r="578" spans="1:15" ht="21" customHeight="1" x14ac:dyDescent="0.25">
      <c r="A578" s="19"/>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1:15" ht="21" customHeight="1" x14ac:dyDescent="0.25">
      <c r="A579" s="19"/>
      <c r="B579" s="4" t="s">
        <v>14</v>
      </c>
      <c r="C579" s="5">
        <v>12</v>
      </c>
      <c r="D579" s="6" t="s">
        <v>55</v>
      </c>
      <c r="E579" s="4" t="s">
        <v>16</v>
      </c>
      <c r="F579" s="4" t="s">
        <v>23</v>
      </c>
      <c r="G579" s="7">
        <v>2</v>
      </c>
      <c r="H579" s="1">
        <v>12000000</v>
      </c>
      <c r="I579" s="4">
        <v>3</v>
      </c>
      <c r="J579" s="8">
        <v>2.0370370370370373E-3</v>
      </c>
      <c r="K579" s="4" t="s">
        <v>18</v>
      </c>
      <c r="L579" s="4" t="s">
        <v>39</v>
      </c>
      <c r="M579" s="4" t="s">
        <v>33</v>
      </c>
      <c r="N579" s="4" t="s">
        <v>76</v>
      </c>
      <c r="O579" s="4" t="s">
        <v>71</v>
      </c>
    </row>
    <row r="580" spans="1:15" ht="21" customHeight="1" x14ac:dyDescent="0.25">
      <c r="A580" s="19"/>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1:15" ht="21" customHeight="1" x14ac:dyDescent="0.25">
      <c r="A581" s="19"/>
      <c r="B581" s="4" t="s">
        <v>14</v>
      </c>
      <c r="C581" s="5">
        <v>27</v>
      </c>
      <c r="D581" s="6" t="s">
        <v>27</v>
      </c>
      <c r="E581" s="4" t="s">
        <v>49</v>
      </c>
      <c r="F581" s="4" t="s">
        <v>23</v>
      </c>
      <c r="G581" s="7">
        <v>5</v>
      </c>
      <c r="H581" s="1">
        <v>25000000</v>
      </c>
      <c r="I581" s="4">
        <v>1</v>
      </c>
      <c r="J581" s="8">
        <v>2.0370370370370373E-3</v>
      </c>
      <c r="K581" s="4" t="s">
        <v>18</v>
      </c>
      <c r="L581" s="4" t="s">
        <v>56</v>
      </c>
      <c r="M581" s="4" t="s">
        <v>48</v>
      </c>
      <c r="N581" s="4" t="s">
        <v>78</v>
      </c>
      <c r="O581" s="4" t="s">
        <v>62</v>
      </c>
    </row>
    <row r="582" spans="1:15" ht="21" customHeight="1" x14ac:dyDescent="0.25">
      <c r="A582" s="19"/>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1:15" ht="21" customHeight="1" x14ac:dyDescent="0.25">
      <c r="A583" s="19"/>
      <c r="B583" s="4" t="s">
        <v>14</v>
      </c>
      <c r="C583" s="5">
        <v>30</v>
      </c>
      <c r="D583" s="6" t="s">
        <v>27</v>
      </c>
      <c r="E583" s="4" t="s">
        <v>73</v>
      </c>
      <c r="F583" s="4" t="s">
        <v>17</v>
      </c>
      <c r="G583" s="7">
        <v>3</v>
      </c>
      <c r="H583" s="1">
        <v>15000000</v>
      </c>
      <c r="I583" s="4">
        <v>4</v>
      </c>
      <c r="J583" s="8">
        <v>2.0370370370370373E-3</v>
      </c>
      <c r="K583" s="4" t="s">
        <v>18</v>
      </c>
      <c r="L583" s="4" t="s">
        <v>39</v>
      </c>
      <c r="M583" s="4" t="s">
        <v>51</v>
      </c>
      <c r="N583" s="4" t="s">
        <v>66</v>
      </c>
      <c r="O583" s="4" t="s">
        <v>67</v>
      </c>
    </row>
    <row r="584" spans="1:15" ht="21" customHeight="1" x14ac:dyDescent="0.25">
      <c r="A584" s="19"/>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1:15" ht="21" customHeight="1" x14ac:dyDescent="0.25">
      <c r="A585" s="19"/>
      <c r="B585" s="4" t="s">
        <v>14</v>
      </c>
      <c r="C585" s="5">
        <v>6</v>
      </c>
      <c r="D585" s="6" t="s">
        <v>37</v>
      </c>
      <c r="E585" s="4" t="s">
        <v>16</v>
      </c>
      <c r="F585" s="4" t="s">
        <v>23</v>
      </c>
      <c r="G585" s="7">
        <v>1</v>
      </c>
      <c r="H585" s="1">
        <v>7000000</v>
      </c>
      <c r="I585" s="4">
        <v>2</v>
      </c>
      <c r="J585" s="8">
        <v>2.0370370370370373E-3</v>
      </c>
      <c r="K585" s="4" t="s">
        <v>18</v>
      </c>
      <c r="L585" s="4" t="s">
        <v>19</v>
      </c>
      <c r="M585" s="4" t="s">
        <v>30</v>
      </c>
      <c r="N585" s="4" t="s">
        <v>78</v>
      </c>
      <c r="O585" s="4" t="s">
        <v>63</v>
      </c>
    </row>
    <row r="586" spans="1:15" ht="21" customHeight="1" x14ac:dyDescent="0.25">
      <c r="A586" s="19"/>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1:15" ht="21" customHeight="1" x14ac:dyDescent="0.25">
      <c r="A587" s="19"/>
      <c r="B587" s="4" t="s">
        <v>14</v>
      </c>
      <c r="C587" s="5">
        <v>3</v>
      </c>
      <c r="D587" s="6" t="s">
        <v>44</v>
      </c>
      <c r="E587" s="4" t="s">
        <v>16</v>
      </c>
      <c r="F587" s="4" t="s">
        <v>23</v>
      </c>
      <c r="G587" s="7">
        <v>5</v>
      </c>
      <c r="H587" s="1">
        <v>25000000</v>
      </c>
      <c r="I587" s="4">
        <v>2</v>
      </c>
      <c r="J587" s="8">
        <v>2.0370370370370373E-3</v>
      </c>
      <c r="K587" s="4" t="s">
        <v>18</v>
      </c>
      <c r="L587" s="4" t="s">
        <v>29</v>
      </c>
      <c r="M587" s="4" t="s">
        <v>20</v>
      </c>
      <c r="N587" s="4" t="s">
        <v>78</v>
      </c>
      <c r="O587" s="4" t="s">
        <v>53</v>
      </c>
    </row>
    <row r="588" spans="1:15" ht="21" customHeight="1" x14ac:dyDescent="0.25">
      <c r="A588" s="19"/>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1:15" ht="21" customHeight="1" x14ac:dyDescent="0.25">
      <c r="A589" s="19"/>
      <c r="B589" s="4" t="s">
        <v>14</v>
      </c>
      <c r="C589" s="5">
        <v>21</v>
      </c>
      <c r="D589" s="6" t="s">
        <v>69</v>
      </c>
      <c r="E589" s="4" t="s">
        <v>38</v>
      </c>
      <c r="F589" s="4" t="s">
        <v>23</v>
      </c>
      <c r="G589" s="7">
        <v>3</v>
      </c>
      <c r="H589" s="1">
        <v>15000000</v>
      </c>
      <c r="I589" s="4">
        <v>3</v>
      </c>
      <c r="J589" s="8">
        <v>2.0370370370370373E-3</v>
      </c>
      <c r="K589" s="4" t="s">
        <v>18</v>
      </c>
      <c r="L589" s="4" t="s">
        <v>19</v>
      </c>
      <c r="M589" s="4" t="s">
        <v>33</v>
      </c>
      <c r="N589" s="4" t="s">
        <v>77</v>
      </c>
      <c r="O589" s="4" t="s">
        <v>65</v>
      </c>
    </row>
    <row r="590" spans="1:15" ht="21" customHeight="1" x14ac:dyDescent="0.25">
      <c r="A590" s="19"/>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1:15" ht="21" customHeight="1" x14ac:dyDescent="0.25">
      <c r="A591" s="19"/>
      <c r="B591" s="4" t="s">
        <v>14</v>
      </c>
      <c r="C591" s="5">
        <v>17</v>
      </c>
      <c r="D591" s="6" t="s">
        <v>60</v>
      </c>
      <c r="E591" s="4" t="s">
        <v>16</v>
      </c>
      <c r="F591" s="4" t="s">
        <v>42</v>
      </c>
      <c r="G591" s="7">
        <v>4</v>
      </c>
      <c r="H591" s="1">
        <v>20000000</v>
      </c>
      <c r="I591" s="4">
        <v>1</v>
      </c>
      <c r="J591" s="8">
        <v>2.0370370370370373E-3</v>
      </c>
      <c r="K591" s="4" t="s">
        <v>61</v>
      </c>
      <c r="L591" s="4" t="s">
        <v>24</v>
      </c>
      <c r="M591" s="4" t="s">
        <v>48</v>
      </c>
      <c r="N591" s="4" t="s">
        <v>78</v>
      </c>
      <c r="O591" s="4" t="s">
        <v>66</v>
      </c>
    </row>
    <row r="592" spans="1:15" ht="21" customHeight="1" x14ac:dyDescent="0.25">
      <c r="A592" s="19"/>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1:15" ht="21" customHeight="1" x14ac:dyDescent="0.25">
      <c r="A593" s="19"/>
      <c r="B593" s="4" t="s">
        <v>70</v>
      </c>
      <c r="C593" s="5">
        <v>1</v>
      </c>
      <c r="D593" s="6" t="s">
        <v>69</v>
      </c>
      <c r="E593" s="4" t="s">
        <v>16</v>
      </c>
      <c r="F593" s="4" t="s">
        <v>23</v>
      </c>
      <c r="G593" s="7">
        <v>0</v>
      </c>
      <c r="H593" s="1">
        <v>0</v>
      </c>
      <c r="I593" s="4">
        <v>2</v>
      </c>
      <c r="J593" s="8">
        <v>2.0370370370370373E-3</v>
      </c>
      <c r="K593" s="4"/>
      <c r="L593" s="4"/>
      <c r="M593" s="4" t="s">
        <v>43</v>
      </c>
      <c r="N593" s="4" t="s">
        <v>66</v>
      </c>
      <c r="O593" s="4" t="s">
        <v>67</v>
      </c>
    </row>
    <row r="594" spans="1:15" ht="21" customHeight="1" x14ac:dyDescent="0.25">
      <c r="A594" s="19"/>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1:15" ht="21" customHeight="1" x14ac:dyDescent="0.25">
      <c r="A595" s="19"/>
      <c r="B595" s="4" t="s">
        <v>14</v>
      </c>
      <c r="C595" s="5">
        <v>8</v>
      </c>
      <c r="D595" s="6" t="s">
        <v>59</v>
      </c>
      <c r="E595" s="4" t="s">
        <v>16</v>
      </c>
      <c r="F595" s="4" t="s">
        <v>42</v>
      </c>
      <c r="G595" s="7">
        <v>3</v>
      </c>
      <c r="H595" s="1">
        <v>15000000</v>
      </c>
      <c r="I595" s="4">
        <v>3</v>
      </c>
      <c r="J595" s="8">
        <v>2.0833333333333333E-3</v>
      </c>
      <c r="K595" s="4" t="s">
        <v>18</v>
      </c>
      <c r="L595" s="4" t="s">
        <v>29</v>
      </c>
      <c r="M595" s="4" t="s">
        <v>40</v>
      </c>
      <c r="N595" s="4" t="s">
        <v>76</v>
      </c>
      <c r="O595" s="4" t="s">
        <v>26</v>
      </c>
    </row>
    <row r="596" spans="1:15" ht="21" customHeight="1" x14ac:dyDescent="0.25">
      <c r="A596" s="19"/>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1:15" ht="21" customHeight="1" x14ac:dyDescent="0.25">
      <c r="A597" s="19"/>
      <c r="B597" s="4" t="s">
        <v>14</v>
      </c>
      <c r="C597" s="5">
        <v>8</v>
      </c>
      <c r="D597" s="6" t="s">
        <v>37</v>
      </c>
      <c r="E597" s="4" t="s">
        <v>16</v>
      </c>
      <c r="F597" s="4" t="s">
        <v>17</v>
      </c>
      <c r="G597" s="7">
        <v>5</v>
      </c>
      <c r="H597" s="1">
        <v>25000000</v>
      </c>
      <c r="I597" s="4">
        <v>2</v>
      </c>
      <c r="J597" s="8">
        <v>2.0833333333333333E-3</v>
      </c>
      <c r="K597" s="4" t="s">
        <v>18</v>
      </c>
      <c r="L597" s="4" t="s">
        <v>29</v>
      </c>
      <c r="M597" s="4" t="s">
        <v>33</v>
      </c>
      <c r="N597" s="4" t="s">
        <v>76</v>
      </c>
      <c r="O597" s="4" t="s">
        <v>52</v>
      </c>
    </row>
    <row r="598" spans="1:15" ht="21" customHeight="1" x14ac:dyDescent="0.25">
      <c r="A598" s="19"/>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1:15" ht="21" customHeight="1" x14ac:dyDescent="0.25">
      <c r="A599" s="19"/>
      <c r="B599" s="4" t="s">
        <v>14</v>
      </c>
      <c r="C599" s="5">
        <v>20</v>
      </c>
      <c r="D599" s="6" t="s">
        <v>37</v>
      </c>
      <c r="E599" s="4" t="s">
        <v>49</v>
      </c>
      <c r="F599" s="4" t="s">
        <v>17</v>
      </c>
      <c r="G599" s="7">
        <v>3</v>
      </c>
      <c r="H599" s="1">
        <v>15000000</v>
      </c>
      <c r="I599" s="4">
        <v>6</v>
      </c>
      <c r="J599" s="8">
        <v>2.0833333333333333E-3</v>
      </c>
      <c r="K599" s="4" t="s">
        <v>18</v>
      </c>
      <c r="L599" s="4" t="s">
        <v>19</v>
      </c>
      <c r="M599" s="4" t="s">
        <v>48</v>
      </c>
      <c r="N599" s="4" t="s">
        <v>78</v>
      </c>
      <c r="O599" s="4" t="s">
        <v>66</v>
      </c>
    </row>
    <row r="600" spans="1:15" ht="21" customHeight="1" x14ac:dyDescent="0.25">
      <c r="A600" s="19"/>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1:15" ht="21" customHeight="1" x14ac:dyDescent="0.25">
      <c r="A601" s="19"/>
      <c r="B601" s="4" t="s">
        <v>14</v>
      </c>
      <c r="C601" s="5">
        <v>22</v>
      </c>
      <c r="D601" s="6" t="s">
        <v>44</v>
      </c>
      <c r="E601" s="4" t="s">
        <v>38</v>
      </c>
      <c r="F601" s="4" t="s">
        <v>42</v>
      </c>
      <c r="G601" s="7">
        <v>3</v>
      </c>
      <c r="H601" s="1">
        <v>15000000</v>
      </c>
      <c r="I601" s="4">
        <v>6</v>
      </c>
      <c r="J601" s="8">
        <v>2.0833333333333333E-3</v>
      </c>
      <c r="K601" s="4" t="s">
        <v>18</v>
      </c>
      <c r="L601" s="4" t="s">
        <v>24</v>
      </c>
      <c r="M601" s="4" t="s">
        <v>43</v>
      </c>
      <c r="N601" s="4" t="s">
        <v>78</v>
      </c>
      <c r="O601" s="4" t="s">
        <v>66</v>
      </c>
    </row>
    <row r="602" spans="1:15" ht="21" customHeight="1" x14ac:dyDescent="0.25">
      <c r="A602" s="19"/>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1:15" ht="21" customHeight="1" x14ac:dyDescent="0.25">
      <c r="A603" s="19"/>
      <c r="B603" s="4" t="s">
        <v>14</v>
      </c>
      <c r="C603" s="5">
        <v>15</v>
      </c>
      <c r="D603" s="6" t="s">
        <v>57</v>
      </c>
      <c r="E603" s="4" t="s">
        <v>16</v>
      </c>
      <c r="F603" s="4" t="s">
        <v>23</v>
      </c>
      <c r="G603" s="7">
        <v>2</v>
      </c>
      <c r="H603" s="1">
        <v>12000000</v>
      </c>
      <c r="I603" s="4">
        <v>2</v>
      </c>
      <c r="J603" s="8">
        <v>2.0833333333333333E-3</v>
      </c>
      <c r="K603" s="4" t="s">
        <v>18</v>
      </c>
      <c r="L603" s="4" t="s">
        <v>29</v>
      </c>
      <c r="M603" s="4" t="s">
        <v>51</v>
      </c>
      <c r="N603" s="4" t="s">
        <v>76</v>
      </c>
      <c r="O603" s="4" t="s">
        <v>26</v>
      </c>
    </row>
    <row r="604" spans="1:15" ht="21" customHeight="1" x14ac:dyDescent="0.25">
      <c r="A604" s="19"/>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1:15" ht="21" customHeight="1" x14ac:dyDescent="0.25">
      <c r="A605" s="19"/>
      <c r="B605" s="4" t="s">
        <v>14</v>
      </c>
      <c r="C605" s="5">
        <v>16</v>
      </c>
      <c r="D605" s="6" t="s">
        <v>22</v>
      </c>
      <c r="E605" s="4" t="s">
        <v>28</v>
      </c>
      <c r="F605" s="4" t="s">
        <v>23</v>
      </c>
      <c r="G605" s="7">
        <v>4</v>
      </c>
      <c r="H605" s="1">
        <v>11000000</v>
      </c>
      <c r="I605" s="4">
        <v>3</v>
      </c>
      <c r="J605" s="8">
        <v>2.0833333333333333E-3</v>
      </c>
      <c r="K605" s="4" t="s">
        <v>61</v>
      </c>
      <c r="L605" s="4" t="s">
        <v>29</v>
      </c>
      <c r="M605" s="4" t="s">
        <v>33</v>
      </c>
      <c r="N605" s="4" t="s">
        <v>78</v>
      </c>
      <c r="O605" s="4" t="s">
        <v>53</v>
      </c>
    </row>
    <row r="606" spans="1:15" ht="21" customHeight="1" x14ac:dyDescent="0.25">
      <c r="A606" s="19"/>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1:15" ht="21" customHeight="1" x14ac:dyDescent="0.25">
      <c r="A607" s="19"/>
      <c r="B607" s="4" t="s">
        <v>70</v>
      </c>
      <c r="C607" s="5">
        <v>28</v>
      </c>
      <c r="D607" s="6" t="s">
        <v>27</v>
      </c>
      <c r="E607" s="4" t="s">
        <v>16</v>
      </c>
      <c r="F607" s="4" t="s">
        <v>17</v>
      </c>
      <c r="G607" s="7">
        <v>0</v>
      </c>
      <c r="H607" s="1">
        <v>0</v>
      </c>
      <c r="I607" s="4">
        <v>3</v>
      </c>
      <c r="J607" s="8">
        <v>2.0833333333333333E-3</v>
      </c>
      <c r="K607" s="4"/>
      <c r="L607" s="4"/>
      <c r="M607" s="4" t="s">
        <v>51</v>
      </c>
      <c r="N607" s="4" t="s">
        <v>66</v>
      </c>
      <c r="O607" s="4" t="s">
        <v>36</v>
      </c>
    </row>
    <row r="608" spans="1:15" ht="21" customHeight="1" x14ac:dyDescent="0.25">
      <c r="A608" s="19"/>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1:15" ht="21" customHeight="1" x14ac:dyDescent="0.25">
      <c r="A609" s="19"/>
      <c r="B609" s="4" t="s">
        <v>70</v>
      </c>
      <c r="C609" s="5">
        <v>22</v>
      </c>
      <c r="D609" s="6" t="s">
        <v>44</v>
      </c>
      <c r="E609" s="4" t="s">
        <v>49</v>
      </c>
      <c r="F609" s="4" t="s">
        <v>23</v>
      </c>
      <c r="G609" s="7">
        <v>0</v>
      </c>
      <c r="H609" s="1">
        <v>0</v>
      </c>
      <c r="I609" s="4">
        <v>1</v>
      </c>
      <c r="J609" s="8">
        <v>2.0833333333333333E-3</v>
      </c>
      <c r="K609" s="4"/>
      <c r="L609" s="4"/>
      <c r="M609" s="4" t="s">
        <v>40</v>
      </c>
      <c r="N609" s="4" t="s">
        <v>77</v>
      </c>
      <c r="O609" s="4" t="s">
        <v>54</v>
      </c>
    </row>
    <row r="610" spans="1:15" ht="21" customHeight="1" x14ac:dyDescent="0.25">
      <c r="A610" s="19"/>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1:15" ht="21" customHeight="1" x14ac:dyDescent="0.25">
      <c r="A611" s="19"/>
      <c r="B611" s="4" t="s">
        <v>14</v>
      </c>
      <c r="C611" s="5">
        <v>4</v>
      </c>
      <c r="D611" s="6" t="s">
        <v>59</v>
      </c>
      <c r="E611" s="4" t="s">
        <v>38</v>
      </c>
      <c r="F611" s="4" t="s">
        <v>42</v>
      </c>
      <c r="G611" s="7">
        <v>1</v>
      </c>
      <c r="H611" s="1">
        <v>19000000</v>
      </c>
      <c r="I611" s="4">
        <v>1</v>
      </c>
      <c r="J611" s="8">
        <v>2.1990740740740742E-3</v>
      </c>
      <c r="K611" s="4" t="s">
        <v>46</v>
      </c>
      <c r="L611" s="4" t="s">
        <v>56</v>
      </c>
      <c r="M611" s="4" t="s">
        <v>33</v>
      </c>
      <c r="N611" s="4" t="s">
        <v>77</v>
      </c>
      <c r="O611" s="4" t="s">
        <v>34</v>
      </c>
    </row>
    <row r="612" spans="1:15" ht="21" customHeight="1" x14ac:dyDescent="0.25">
      <c r="A612" s="19"/>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1:15" ht="21" customHeight="1" x14ac:dyDescent="0.25">
      <c r="A613" s="19"/>
      <c r="B613" s="4" t="s">
        <v>14</v>
      </c>
      <c r="C613" s="5">
        <v>30</v>
      </c>
      <c r="D613" s="6" t="s">
        <v>27</v>
      </c>
      <c r="E613" s="4" t="s">
        <v>16</v>
      </c>
      <c r="F613" s="4" t="s">
        <v>17</v>
      </c>
      <c r="G613" s="7">
        <v>1</v>
      </c>
      <c r="H613" s="1">
        <v>7000000</v>
      </c>
      <c r="I613" s="4">
        <v>2</v>
      </c>
      <c r="J613" s="8">
        <v>2.1990740740740742E-3</v>
      </c>
      <c r="K613" s="4" t="s">
        <v>18</v>
      </c>
      <c r="L613" s="4" t="s">
        <v>19</v>
      </c>
      <c r="M613" s="4" t="s">
        <v>40</v>
      </c>
      <c r="N613" s="4" t="s">
        <v>66</v>
      </c>
      <c r="O613" s="4" t="s">
        <v>36</v>
      </c>
    </row>
    <row r="614" spans="1:15" ht="21" customHeight="1" x14ac:dyDescent="0.25">
      <c r="A614" s="19"/>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1:15" ht="21" customHeight="1" x14ac:dyDescent="0.25">
      <c r="A615" s="19"/>
      <c r="B615" s="4" t="s">
        <v>14</v>
      </c>
      <c r="C615" s="5">
        <v>27</v>
      </c>
      <c r="D615" s="6" t="s">
        <v>27</v>
      </c>
      <c r="E615" s="4" t="s">
        <v>38</v>
      </c>
      <c r="F615" s="4" t="s">
        <v>42</v>
      </c>
      <c r="G615" s="7">
        <v>3</v>
      </c>
      <c r="H615" s="1">
        <v>11000000</v>
      </c>
      <c r="I615" s="4">
        <v>4</v>
      </c>
      <c r="J615" s="8">
        <v>2.1990740740740742E-3</v>
      </c>
      <c r="K615" s="4" t="s">
        <v>18</v>
      </c>
      <c r="L615" s="4" t="s">
        <v>56</v>
      </c>
      <c r="M615" s="4" t="s">
        <v>43</v>
      </c>
      <c r="N615" s="4" t="s">
        <v>78</v>
      </c>
      <c r="O615" s="4" t="s">
        <v>53</v>
      </c>
    </row>
    <row r="616" spans="1:15" ht="21" customHeight="1" x14ac:dyDescent="0.25">
      <c r="A616" s="19"/>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1:15" ht="21" customHeight="1" x14ac:dyDescent="0.25">
      <c r="A617" s="19"/>
      <c r="B617" s="4" t="s">
        <v>14</v>
      </c>
      <c r="C617" s="5">
        <v>8</v>
      </c>
      <c r="D617" s="6" t="s">
        <v>37</v>
      </c>
      <c r="E617" s="4" t="s">
        <v>16</v>
      </c>
      <c r="F617" s="4" t="s">
        <v>23</v>
      </c>
      <c r="G617" s="7">
        <v>2</v>
      </c>
      <c r="H617" s="1">
        <v>12000000</v>
      </c>
      <c r="I617" s="4">
        <v>2</v>
      </c>
      <c r="J617" s="8">
        <v>2.1990740740740742E-3</v>
      </c>
      <c r="K617" s="4" t="s">
        <v>18</v>
      </c>
      <c r="L617" s="4" t="s">
        <v>56</v>
      </c>
      <c r="M617" s="4" t="s">
        <v>25</v>
      </c>
      <c r="N617" s="4" t="s">
        <v>78</v>
      </c>
      <c r="O617" s="4" t="s">
        <v>66</v>
      </c>
    </row>
    <row r="618" spans="1:15" ht="21" customHeight="1" x14ac:dyDescent="0.25">
      <c r="A618" s="19"/>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1:15" ht="21" customHeight="1" x14ac:dyDescent="0.25">
      <c r="A619" s="19"/>
      <c r="B619" s="4" t="s">
        <v>14</v>
      </c>
      <c r="C619" s="5">
        <v>2</v>
      </c>
      <c r="D619" s="6" t="s">
        <v>69</v>
      </c>
      <c r="E619" s="4" t="s">
        <v>16</v>
      </c>
      <c r="F619" s="4" t="s">
        <v>17</v>
      </c>
      <c r="G619" s="7">
        <v>4</v>
      </c>
      <c r="H619" s="1">
        <v>15000000</v>
      </c>
      <c r="I619" s="4">
        <v>1</v>
      </c>
      <c r="J619" s="8">
        <v>2.1990740740740742E-3</v>
      </c>
      <c r="K619" s="4" t="s">
        <v>18</v>
      </c>
      <c r="L619" s="4" t="s">
        <v>19</v>
      </c>
      <c r="M619" s="4" t="s">
        <v>25</v>
      </c>
      <c r="N619" s="4" t="s">
        <v>76</v>
      </c>
      <c r="O619" s="4" t="s">
        <v>31</v>
      </c>
    </row>
    <row r="620" spans="1:15" ht="21" customHeight="1" x14ac:dyDescent="0.25">
      <c r="A620" s="19"/>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1:15" ht="21" customHeight="1" x14ac:dyDescent="0.25">
      <c r="A621" s="19"/>
      <c r="B621" s="4" t="s">
        <v>14</v>
      </c>
      <c r="C621" s="5">
        <v>17</v>
      </c>
      <c r="D621" s="6" t="s">
        <v>22</v>
      </c>
      <c r="E621" s="4" t="s">
        <v>16</v>
      </c>
      <c r="F621" s="4" t="s">
        <v>42</v>
      </c>
      <c r="G621" s="7">
        <v>3</v>
      </c>
      <c r="H621" s="1">
        <v>15000000</v>
      </c>
      <c r="I621" s="4">
        <v>2</v>
      </c>
      <c r="J621" s="8">
        <v>2.1990740740740742E-3</v>
      </c>
      <c r="K621" s="4" t="s">
        <v>18</v>
      </c>
      <c r="L621" s="4" t="s">
        <v>39</v>
      </c>
      <c r="M621" s="4" t="s">
        <v>43</v>
      </c>
      <c r="N621" s="4" t="s">
        <v>76</v>
      </c>
      <c r="O621" s="4" t="s">
        <v>75</v>
      </c>
    </row>
    <row r="622" spans="1:15" ht="21" customHeight="1" x14ac:dyDescent="0.25">
      <c r="A622" s="19"/>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1:15" ht="21" customHeight="1" x14ac:dyDescent="0.25">
      <c r="A623" s="19"/>
      <c r="B623" s="4" t="s">
        <v>70</v>
      </c>
      <c r="C623" s="5">
        <v>27</v>
      </c>
      <c r="D623" s="6" t="s">
        <v>37</v>
      </c>
      <c r="E623" s="4" t="s">
        <v>28</v>
      </c>
      <c r="F623" s="4" t="s">
        <v>42</v>
      </c>
      <c r="G623" s="7">
        <v>0</v>
      </c>
      <c r="H623" s="1">
        <v>0</v>
      </c>
      <c r="I623" s="4">
        <v>2</v>
      </c>
      <c r="J623" s="8">
        <v>2.1990740740740742E-3</v>
      </c>
      <c r="K623" s="4"/>
      <c r="L623" s="4"/>
      <c r="M623" s="4" t="s">
        <v>43</v>
      </c>
      <c r="N623" s="4" t="s">
        <v>78</v>
      </c>
      <c r="O623" s="4" t="s">
        <v>62</v>
      </c>
    </row>
    <row r="624" spans="1:15" ht="21" customHeight="1" x14ac:dyDescent="0.25">
      <c r="A624" s="19"/>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1:15" ht="21" customHeight="1" x14ac:dyDescent="0.25">
      <c r="A625" s="19"/>
      <c r="B625" s="4" t="s">
        <v>70</v>
      </c>
      <c r="C625" s="5">
        <v>18</v>
      </c>
      <c r="D625" s="6" t="s">
        <v>44</v>
      </c>
      <c r="E625" s="4" t="s">
        <v>32</v>
      </c>
      <c r="F625" s="4" t="s">
        <v>42</v>
      </c>
      <c r="G625" s="7">
        <v>0</v>
      </c>
      <c r="H625" s="1">
        <v>0</v>
      </c>
      <c r="I625" s="4">
        <v>5</v>
      </c>
      <c r="J625" s="8">
        <v>2.1990740740740742E-3</v>
      </c>
      <c r="K625" s="4"/>
      <c r="L625" s="4"/>
      <c r="M625" s="4" t="s">
        <v>51</v>
      </c>
      <c r="N625" s="4" t="s">
        <v>78</v>
      </c>
      <c r="O625" s="4" t="s">
        <v>62</v>
      </c>
    </row>
    <row r="626" spans="1:15" ht="21" customHeight="1" x14ac:dyDescent="0.25">
      <c r="A626" s="19"/>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1:15" ht="21" customHeight="1" x14ac:dyDescent="0.25">
      <c r="A627" s="19"/>
      <c r="B627" s="4" t="s">
        <v>14</v>
      </c>
      <c r="C627" s="5">
        <v>17</v>
      </c>
      <c r="D627" s="6" t="s">
        <v>55</v>
      </c>
      <c r="E627" s="4" t="s">
        <v>49</v>
      </c>
      <c r="F627" s="4" t="s">
        <v>68</v>
      </c>
      <c r="G627" s="7">
        <v>3</v>
      </c>
      <c r="H627" s="1">
        <v>15000000</v>
      </c>
      <c r="I627" s="4">
        <v>1</v>
      </c>
      <c r="J627" s="8">
        <v>2.2222222222222222E-3</v>
      </c>
      <c r="K627" s="4" t="s">
        <v>18</v>
      </c>
      <c r="L627" s="4" t="s">
        <v>24</v>
      </c>
      <c r="M627" s="4" t="s">
        <v>30</v>
      </c>
      <c r="N627" s="4" t="s">
        <v>66</v>
      </c>
      <c r="O627" s="4" t="s">
        <v>67</v>
      </c>
    </row>
    <row r="628" spans="1:15" ht="21" customHeight="1" x14ac:dyDescent="0.25">
      <c r="A628" s="19"/>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1:15" ht="21" customHeight="1" x14ac:dyDescent="0.25">
      <c r="A629" s="19"/>
      <c r="B629" s="4" t="s">
        <v>14</v>
      </c>
      <c r="C629" s="5">
        <v>1</v>
      </c>
      <c r="D629" s="6" t="s">
        <v>59</v>
      </c>
      <c r="E629" s="4" t="s">
        <v>49</v>
      </c>
      <c r="F629" s="4" t="s">
        <v>42</v>
      </c>
      <c r="G629" s="7">
        <v>4</v>
      </c>
      <c r="H629" s="1">
        <v>20000000</v>
      </c>
      <c r="I629" s="4">
        <v>3</v>
      </c>
      <c r="J629" s="8">
        <v>2.2222222222222222E-3</v>
      </c>
      <c r="K629" s="4" t="s">
        <v>18</v>
      </c>
      <c r="L629" s="4" t="s">
        <v>56</v>
      </c>
      <c r="M629" s="4" t="s">
        <v>33</v>
      </c>
      <c r="N629" s="4" t="s">
        <v>76</v>
      </c>
      <c r="O629" s="4" t="s">
        <v>52</v>
      </c>
    </row>
    <row r="630" spans="1:15" ht="21" customHeight="1" x14ac:dyDescent="0.25">
      <c r="A630" s="19"/>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1:15" ht="21" customHeight="1" x14ac:dyDescent="0.25">
      <c r="A631" s="19"/>
      <c r="B631" s="4" t="s">
        <v>14</v>
      </c>
      <c r="C631" s="5">
        <v>30</v>
      </c>
      <c r="D631" s="6" t="s">
        <v>27</v>
      </c>
      <c r="E631" s="4" t="s">
        <v>16</v>
      </c>
      <c r="F631" s="4" t="s">
        <v>42</v>
      </c>
      <c r="G631" s="7">
        <v>1</v>
      </c>
      <c r="H631" s="1">
        <v>19000000</v>
      </c>
      <c r="I631" s="4">
        <v>1</v>
      </c>
      <c r="J631" s="8">
        <v>2.2222222222222222E-3</v>
      </c>
      <c r="K631" s="4" t="s">
        <v>46</v>
      </c>
      <c r="L631" s="4" t="s">
        <v>29</v>
      </c>
      <c r="M631" s="4" t="s">
        <v>20</v>
      </c>
      <c r="N631" s="4" t="s">
        <v>76</v>
      </c>
      <c r="O631" s="4" t="s">
        <v>31</v>
      </c>
    </row>
    <row r="632" spans="1:15" ht="21" customHeight="1" x14ac:dyDescent="0.25">
      <c r="A632" s="19"/>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1:15" ht="21" customHeight="1" x14ac:dyDescent="0.25">
      <c r="A633" s="19"/>
      <c r="B633" s="4" t="s">
        <v>14</v>
      </c>
      <c r="C633" s="5">
        <v>22</v>
      </c>
      <c r="D633" s="6" t="s">
        <v>27</v>
      </c>
      <c r="E633" s="4" t="s">
        <v>16</v>
      </c>
      <c r="F633" s="4" t="s">
        <v>42</v>
      </c>
      <c r="G633" s="7">
        <v>5</v>
      </c>
      <c r="H633" s="1">
        <v>25000000</v>
      </c>
      <c r="I633" s="4">
        <v>3</v>
      </c>
      <c r="J633" s="8">
        <v>2.2222222222222222E-3</v>
      </c>
      <c r="K633" s="4" t="s">
        <v>18</v>
      </c>
      <c r="L633" s="4" t="s">
        <v>19</v>
      </c>
      <c r="M633" s="4" t="s">
        <v>43</v>
      </c>
      <c r="N633" s="4" t="s">
        <v>77</v>
      </c>
      <c r="O633" s="4" t="s">
        <v>65</v>
      </c>
    </row>
    <row r="634" spans="1:15" ht="21" customHeight="1" x14ac:dyDescent="0.25">
      <c r="A634" s="19"/>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1:15" ht="21" customHeight="1" x14ac:dyDescent="0.25">
      <c r="A635" s="19"/>
      <c r="B635" s="4" t="s">
        <v>14</v>
      </c>
      <c r="C635" s="5">
        <v>30</v>
      </c>
      <c r="D635" s="6" t="s">
        <v>27</v>
      </c>
      <c r="E635" s="4" t="s">
        <v>38</v>
      </c>
      <c r="F635" s="4" t="s">
        <v>23</v>
      </c>
      <c r="G635" s="7">
        <v>3</v>
      </c>
      <c r="H635" s="1">
        <v>15000000</v>
      </c>
      <c r="I635" s="4">
        <v>5</v>
      </c>
      <c r="J635" s="8">
        <v>2.2222222222222222E-3</v>
      </c>
      <c r="K635" s="4" t="s">
        <v>18</v>
      </c>
      <c r="L635" s="4" t="s">
        <v>29</v>
      </c>
      <c r="M635" s="4" t="s">
        <v>51</v>
      </c>
      <c r="N635" s="4" t="s">
        <v>76</v>
      </c>
      <c r="O635" s="4" t="s">
        <v>52</v>
      </c>
    </row>
    <row r="636" spans="1:15" ht="21" customHeight="1" x14ac:dyDescent="0.25">
      <c r="A636" s="19"/>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1:15" ht="21" customHeight="1" x14ac:dyDescent="0.25">
      <c r="A637" s="19"/>
      <c r="B637" s="4" t="s">
        <v>14</v>
      </c>
      <c r="C637" s="5">
        <v>25</v>
      </c>
      <c r="D637" s="6" t="s">
        <v>37</v>
      </c>
      <c r="E637" s="4" t="s">
        <v>32</v>
      </c>
      <c r="F637" s="4" t="s">
        <v>17</v>
      </c>
      <c r="G637" s="7">
        <v>5</v>
      </c>
      <c r="H637" s="1">
        <v>25000000</v>
      </c>
      <c r="I637" s="4">
        <v>2</v>
      </c>
      <c r="J637" s="8">
        <v>2.2222222222222222E-3</v>
      </c>
      <c r="K637" s="4" t="s">
        <v>18</v>
      </c>
      <c r="L637" s="4" t="s">
        <v>39</v>
      </c>
      <c r="M637" s="4" t="s">
        <v>30</v>
      </c>
      <c r="N637" s="4" t="s">
        <v>78</v>
      </c>
      <c r="O637" s="4" t="s">
        <v>63</v>
      </c>
    </row>
    <row r="638" spans="1:15" ht="21" customHeight="1" x14ac:dyDescent="0.25">
      <c r="A638" s="19"/>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1:15" ht="21" customHeight="1" x14ac:dyDescent="0.25">
      <c r="A639" s="19"/>
      <c r="B639" s="4" t="s">
        <v>14</v>
      </c>
      <c r="C639" s="5">
        <v>22</v>
      </c>
      <c r="D639" s="6" t="s">
        <v>37</v>
      </c>
      <c r="E639" s="4" t="s">
        <v>32</v>
      </c>
      <c r="F639" s="4" t="s">
        <v>23</v>
      </c>
      <c r="G639" s="7">
        <v>3</v>
      </c>
      <c r="H639" s="1">
        <v>15000000</v>
      </c>
      <c r="I639" s="4">
        <v>2</v>
      </c>
      <c r="J639" s="8">
        <v>2.2222222222222222E-3</v>
      </c>
      <c r="K639" s="4" t="s">
        <v>18</v>
      </c>
      <c r="L639" s="4" t="s">
        <v>29</v>
      </c>
      <c r="M639" s="4" t="s">
        <v>48</v>
      </c>
      <c r="N639" s="4" t="s">
        <v>77</v>
      </c>
      <c r="O639" s="4" t="s">
        <v>54</v>
      </c>
    </row>
    <row r="640" spans="1:15" ht="21" customHeight="1" x14ac:dyDescent="0.25">
      <c r="A640" s="19"/>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1:15" ht="21" customHeight="1" x14ac:dyDescent="0.25">
      <c r="A641" s="19"/>
      <c r="B641" s="4" t="s">
        <v>14</v>
      </c>
      <c r="C641" s="5">
        <v>29</v>
      </c>
      <c r="D641" s="6" t="s">
        <v>37</v>
      </c>
      <c r="E641" s="4" t="s">
        <v>49</v>
      </c>
      <c r="F641" s="4" t="s">
        <v>42</v>
      </c>
      <c r="G641" s="7">
        <v>2</v>
      </c>
      <c r="H641" s="1">
        <v>12000000</v>
      </c>
      <c r="I641" s="4">
        <v>1</v>
      </c>
      <c r="J641" s="8">
        <v>2.2222222222222222E-3</v>
      </c>
      <c r="K641" s="4" t="s">
        <v>18</v>
      </c>
      <c r="L641" s="4" t="s">
        <v>24</v>
      </c>
      <c r="M641" s="4" t="s">
        <v>51</v>
      </c>
      <c r="N641" s="4" t="s">
        <v>76</v>
      </c>
      <c r="O641" s="4" t="s">
        <v>26</v>
      </c>
    </row>
    <row r="642" spans="1:15" ht="21" customHeight="1" x14ac:dyDescent="0.25">
      <c r="A642" s="19"/>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1:15" ht="21" customHeight="1" x14ac:dyDescent="0.25">
      <c r="A643" s="19"/>
      <c r="B643" s="4" t="s">
        <v>14</v>
      </c>
      <c r="C643" s="5">
        <v>9</v>
      </c>
      <c r="D643" s="6" t="s">
        <v>44</v>
      </c>
      <c r="E643" s="4" t="s">
        <v>32</v>
      </c>
      <c r="F643" s="4" t="s">
        <v>42</v>
      </c>
      <c r="G643" s="7">
        <v>5</v>
      </c>
      <c r="H643" s="1">
        <v>25000000</v>
      </c>
      <c r="I643" s="4">
        <v>2</v>
      </c>
      <c r="J643" s="8">
        <v>2.2222222222222222E-3</v>
      </c>
      <c r="K643" s="4" t="s">
        <v>18</v>
      </c>
      <c r="L643" s="4" t="s">
        <v>35</v>
      </c>
      <c r="M643" s="4" t="s">
        <v>33</v>
      </c>
      <c r="N643" s="4" t="s">
        <v>66</v>
      </c>
      <c r="O643" s="4" t="s">
        <v>36</v>
      </c>
    </row>
    <row r="644" spans="1:15" ht="21" customHeight="1" x14ac:dyDescent="0.25">
      <c r="A644" s="19"/>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1:15" ht="21" customHeight="1" x14ac:dyDescent="0.25">
      <c r="A645" s="19"/>
      <c r="B645" s="4" t="s">
        <v>14</v>
      </c>
      <c r="C645" s="5">
        <v>10</v>
      </c>
      <c r="D645" s="6" t="s">
        <v>69</v>
      </c>
      <c r="E645" s="4" t="s">
        <v>49</v>
      </c>
      <c r="F645" s="4" t="s">
        <v>42</v>
      </c>
      <c r="G645" s="7">
        <v>2</v>
      </c>
      <c r="H645" s="1">
        <v>12000000</v>
      </c>
      <c r="I645" s="4">
        <v>4</v>
      </c>
      <c r="J645" s="8">
        <v>2.2222222222222222E-3</v>
      </c>
      <c r="K645" s="4" t="s">
        <v>18</v>
      </c>
      <c r="L645" s="4" t="s">
        <v>39</v>
      </c>
      <c r="M645" s="4" t="s">
        <v>20</v>
      </c>
      <c r="N645" s="4" t="s">
        <v>76</v>
      </c>
      <c r="O645" s="4" t="s">
        <v>52</v>
      </c>
    </row>
    <row r="646" spans="1:15" ht="21" customHeight="1" x14ac:dyDescent="0.25">
      <c r="A646" s="19"/>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1:15" ht="21" customHeight="1" x14ac:dyDescent="0.25">
      <c r="A647" s="19"/>
      <c r="B647" s="4" t="s">
        <v>14</v>
      </c>
      <c r="C647" s="5">
        <v>20</v>
      </c>
      <c r="D647" s="6" t="s">
        <v>69</v>
      </c>
      <c r="E647" s="4" t="s">
        <v>38</v>
      </c>
      <c r="F647" s="4" t="s">
        <v>23</v>
      </c>
      <c r="G647" s="7">
        <v>4</v>
      </c>
      <c r="H647" s="1">
        <v>20000000</v>
      </c>
      <c r="I647" s="4">
        <v>4</v>
      </c>
      <c r="J647" s="8">
        <v>2.2222222222222222E-3</v>
      </c>
      <c r="K647" s="4" t="s">
        <v>18</v>
      </c>
      <c r="L647" s="4" t="s">
        <v>39</v>
      </c>
      <c r="M647" s="4" t="s">
        <v>48</v>
      </c>
      <c r="N647" s="4" t="s">
        <v>77</v>
      </c>
      <c r="O647" s="4" t="s">
        <v>65</v>
      </c>
    </row>
    <row r="648" spans="1:15" ht="21" customHeight="1" x14ac:dyDescent="0.25">
      <c r="A648" s="19"/>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1:15" ht="21" customHeight="1" x14ac:dyDescent="0.25">
      <c r="A649" s="19"/>
      <c r="B649" s="4" t="s">
        <v>14</v>
      </c>
      <c r="C649" s="5">
        <v>11</v>
      </c>
      <c r="D649" s="6" t="s">
        <v>57</v>
      </c>
      <c r="E649" s="4" t="s">
        <v>16</v>
      </c>
      <c r="F649" s="4" t="s">
        <v>42</v>
      </c>
      <c r="G649" s="7">
        <v>3</v>
      </c>
      <c r="H649" s="1">
        <v>15000000</v>
      </c>
      <c r="I649" s="4">
        <v>5</v>
      </c>
      <c r="J649" s="8">
        <v>2.2222222222222222E-3</v>
      </c>
      <c r="K649" s="4" t="s">
        <v>18</v>
      </c>
      <c r="L649" s="4" t="s">
        <v>19</v>
      </c>
      <c r="M649" s="4" t="s">
        <v>51</v>
      </c>
      <c r="N649" s="4" t="s">
        <v>66</v>
      </c>
      <c r="O649" s="4" t="s">
        <v>36</v>
      </c>
    </row>
    <row r="650" spans="1:15" ht="21" customHeight="1" x14ac:dyDescent="0.25">
      <c r="A650" s="19"/>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1:15" ht="21" customHeight="1" x14ac:dyDescent="0.25">
      <c r="A651" s="19"/>
      <c r="B651" s="4" t="s">
        <v>14</v>
      </c>
      <c r="C651" s="5">
        <v>10</v>
      </c>
      <c r="D651" s="6" t="s">
        <v>72</v>
      </c>
      <c r="E651" s="4" t="s">
        <v>32</v>
      </c>
      <c r="F651" s="4" t="s">
        <v>42</v>
      </c>
      <c r="G651" s="7">
        <v>1</v>
      </c>
      <c r="H651" s="1">
        <v>7000000</v>
      </c>
      <c r="I651" s="4">
        <v>4</v>
      </c>
      <c r="J651" s="8">
        <v>2.2222222222222222E-3</v>
      </c>
      <c r="K651" s="4" t="s">
        <v>18</v>
      </c>
      <c r="L651" s="4" t="s">
        <v>19</v>
      </c>
      <c r="M651" s="4" t="s">
        <v>51</v>
      </c>
      <c r="N651" s="4" t="s">
        <v>78</v>
      </c>
      <c r="O651" s="4" t="s">
        <v>53</v>
      </c>
    </row>
    <row r="652" spans="1:15" ht="21" customHeight="1" x14ac:dyDescent="0.25">
      <c r="A652" s="19"/>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1:15" ht="21" customHeight="1" x14ac:dyDescent="0.25">
      <c r="A653" s="19"/>
      <c r="B653" s="4" t="s">
        <v>70</v>
      </c>
      <c r="C653" s="5">
        <v>16</v>
      </c>
      <c r="D653" s="6" t="s">
        <v>58</v>
      </c>
      <c r="E653" s="4" t="s">
        <v>28</v>
      </c>
      <c r="F653" s="4" t="s">
        <v>17</v>
      </c>
      <c r="G653" s="7">
        <v>0</v>
      </c>
      <c r="H653" s="1">
        <v>0</v>
      </c>
      <c r="I653" s="4">
        <v>5</v>
      </c>
      <c r="J653" s="8">
        <v>2.2222222222222222E-3</v>
      </c>
      <c r="K653" s="4"/>
      <c r="L653" s="4"/>
      <c r="M653" s="4" t="s">
        <v>40</v>
      </c>
      <c r="N653" s="4" t="s">
        <v>78</v>
      </c>
      <c r="O653" s="4" t="s">
        <v>53</v>
      </c>
    </row>
    <row r="654" spans="1:15" ht="21" customHeight="1" x14ac:dyDescent="0.25">
      <c r="A654" s="19"/>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1:15" ht="21" customHeight="1" x14ac:dyDescent="0.25">
      <c r="A655" s="19"/>
      <c r="B655" s="4" t="s">
        <v>70</v>
      </c>
      <c r="C655" s="5">
        <v>7</v>
      </c>
      <c r="D655" s="6" t="s">
        <v>69</v>
      </c>
      <c r="E655" s="4" t="s">
        <v>16</v>
      </c>
      <c r="F655" s="4" t="s">
        <v>17</v>
      </c>
      <c r="G655" s="7">
        <v>0</v>
      </c>
      <c r="H655" s="1">
        <v>0</v>
      </c>
      <c r="I655" s="4">
        <v>1</v>
      </c>
      <c r="J655" s="8">
        <v>2.2222222222222222E-3</v>
      </c>
      <c r="K655" s="4"/>
      <c r="L655" s="4"/>
      <c r="M655" s="4" t="s">
        <v>33</v>
      </c>
      <c r="N655" s="4" t="s">
        <v>78</v>
      </c>
      <c r="O655" s="4" t="s">
        <v>41</v>
      </c>
    </row>
    <row r="656" spans="1:15" ht="21" customHeight="1" x14ac:dyDescent="0.25">
      <c r="A656" s="19"/>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1:15" ht="21" customHeight="1" x14ac:dyDescent="0.25">
      <c r="A657" s="19"/>
      <c r="B657" s="4" t="s">
        <v>70</v>
      </c>
      <c r="C657" s="5">
        <v>21</v>
      </c>
      <c r="D657" s="6" t="s">
        <v>57</v>
      </c>
      <c r="E657" s="4" t="s">
        <v>73</v>
      </c>
      <c r="F657" s="4" t="s">
        <v>42</v>
      </c>
      <c r="G657" s="7">
        <v>0</v>
      </c>
      <c r="H657" s="1">
        <v>0</v>
      </c>
      <c r="I657" s="4">
        <v>2</v>
      </c>
      <c r="J657" s="8">
        <v>2.2222222222222222E-3</v>
      </c>
      <c r="K657" s="4"/>
      <c r="L657" s="4"/>
      <c r="M657" s="4" t="s">
        <v>43</v>
      </c>
      <c r="N657" s="4" t="s">
        <v>78</v>
      </c>
      <c r="O657" s="4" t="s">
        <v>53</v>
      </c>
    </row>
    <row r="658" spans="1:15" ht="21" customHeight="1" x14ac:dyDescent="0.25">
      <c r="A658" s="19"/>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1:15" ht="21" customHeight="1" x14ac:dyDescent="0.25">
      <c r="A659" s="19"/>
      <c r="B659" s="4" t="s">
        <v>14</v>
      </c>
      <c r="C659" s="5">
        <v>30</v>
      </c>
      <c r="D659" s="6" t="s">
        <v>22</v>
      </c>
      <c r="E659" s="4" t="s">
        <v>28</v>
      </c>
      <c r="F659" s="4" t="s">
        <v>23</v>
      </c>
      <c r="G659" s="7">
        <v>5</v>
      </c>
      <c r="H659" s="1">
        <v>25000000</v>
      </c>
      <c r="I659" s="4">
        <v>1</v>
      </c>
      <c r="J659" s="8">
        <v>2.2453703703703702E-3</v>
      </c>
      <c r="K659" s="4" t="s">
        <v>18</v>
      </c>
      <c r="L659" s="4" t="s">
        <v>64</v>
      </c>
      <c r="M659" s="4" t="s">
        <v>25</v>
      </c>
      <c r="N659" s="4" t="s">
        <v>76</v>
      </c>
      <c r="O659" s="4" t="s">
        <v>26</v>
      </c>
    </row>
    <row r="660" spans="1:15" ht="21" customHeight="1" x14ac:dyDescent="0.25">
      <c r="A660" s="19"/>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1:15" ht="21" customHeight="1" x14ac:dyDescent="0.25">
      <c r="A661" s="19"/>
      <c r="B661" s="4" t="s">
        <v>14</v>
      </c>
      <c r="C661" s="5">
        <v>9</v>
      </c>
      <c r="D661" s="6" t="s">
        <v>27</v>
      </c>
      <c r="E661" s="4" t="s">
        <v>28</v>
      </c>
      <c r="F661" s="4" t="s">
        <v>23</v>
      </c>
      <c r="G661" s="7">
        <v>1</v>
      </c>
      <c r="H661" s="1">
        <v>7000000</v>
      </c>
      <c r="I661" s="4">
        <v>2</v>
      </c>
      <c r="J661" s="8">
        <v>2.2453703703703702E-3</v>
      </c>
      <c r="K661" s="4" t="s">
        <v>18</v>
      </c>
      <c r="L661" s="4" t="s">
        <v>29</v>
      </c>
      <c r="M661" s="4" t="s">
        <v>43</v>
      </c>
      <c r="N661" s="4" t="s">
        <v>76</v>
      </c>
      <c r="O661" s="4" t="s">
        <v>26</v>
      </c>
    </row>
    <row r="662" spans="1:15" ht="21" customHeight="1" x14ac:dyDescent="0.25">
      <c r="A662" s="19"/>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1:15" ht="21" customHeight="1" x14ac:dyDescent="0.25">
      <c r="A663" s="19"/>
      <c r="B663" s="4" t="s">
        <v>14</v>
      </c>
      <c r="C663" s="5">
        <v>13</v>
      </c>
      <c r="D663" s="6" t="s">
        <v>37</v>
      </c>
      <c r="E663" s="4" t="s">
        <v>28</v>
      </c>
      <c r="F663" s="4" t="s">
        <v>23</v>
      </c>
      <c r="G663" s="7">
        <v>2</v>
      </c>
      <c r="H663" s="1">
        <v>12000000</v>
      </c>
      <c r="I663" s="4">
        <v>2</v>
      </c>
      <c r="J663" s="8">
        <v>2.2453703703703702E-3</v>
      </c>
      <c r="K663" s="4" t="s">
        <v>18</v>
      </c>
      <c r="L663" s="4" t="s">
        <v>19</v>
      </c>
      <c r="M663" s="4" t="s">
        <v>33</v>
      </c>
      <c r="N663" s="4" t="s">
        <v>66</v>
      </c>
      <c r="O663" s="4" t="s">
        <v>36</v>
      </c>
    </row>
    <row r="664" spans="1:15" ht="21" customHeight="1" x14ac:dyDescent="0.25">
      <c r="A664" s="19"/>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1:15" ht="21" customHeight="1" x14ac:dyDescent="0.25">
      <c r="A665" s="19"/>
      <c r="B665" s="4" t="s">
        <v>14</v>
      </c>
      <c r="C665" s="5">
        <v>1</v>
      </c>
      <c r="D665" s="6" t="s">
        <v>44</v>
      </c>
      <c r="E665" s="4" t="s">
        <v>28</v>
      </c>
      <c r="F665" s="4" t="s">
        <v>23</v>
      </c>
      <c r="G665" s="7">
        <v>2</v>
      </c>
      <c r="H665" s="1">
        <v>38000000</v>
      </c>
      <c r="I665" s="4">
        <v>4</v>
      </c>
      <c r="J665" s="8">
        <v>2.2453703703703702E-3</v>
      </c>
      <c r="K665" s="4" t="s">
        <v>46</v>
      </c>
      <c r="L665" s="4" t="s">
        <v>19</v>
      </c>
      <c r="M665" s="4" t="s">
        <v>30</v>
      </c>
      <c r="N665" s="4" t="s">
        <v>78</v>
      </c>
      <c r="O665" s="4" t="s">
        <v>41</v>
      </c>
    </row>
    <row r="666" spans="1:15" ht="21" customHeight="1" x14ac:dyDescent="0.25">
      <c r="A666" s="19"/>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1:15" ht="21" customHeight="1" x14ac:dyDescent="0.25">
      <c r="A667" s="19"/>
      <c r="B667" s="4" t="s">
        <v>14</v>
      </c>
      <c r="C667" s="5">
        <v>1</v>
      </c>
      <c r="D667" s="6" t="s">
        <v>69</v>
      </c>
      <c r="E667" s="4" t="s">
        <v>16</v>
      </c>
      <c r="F667" s="4" t="s">
        <v>23</v>
      </c>
      <c r="G667" s="7">
        <v>5</v>
      </c>
      <c r="H667" s="1">
        <v>21000000</v>
      </c>
      <c r="I667" s="4">
        <v>2</v>
      </c>
      <c r="J667" s="8">
        <v>2.2453703703703702E-3</v>
      </c>
      <c r="K667" s="4" t="s">
        <v>18</v>
      </c>
      <c r="L667" s="4" t="s">
        <v>47</v>
      </c>
      <c r="M667" s="4" t="s">
        <v>40</v>
      </c>
      <c r="N667" s="4" t="s">
        <v>78</v>
      </c>
      <c r="O667" s="4" t="s">
        <v>66</v>
      </c>
    </row>
    <row r="668" spans="1:15" ht="21" customHeight="1" x14ac:dyDescent="0.25">
      <c r="A668" s="19"/>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1:15" ht="21" customHeight="1" x14ac:dyDescent="0.25">
      <c r="A669" s="19"/>
      <c r="B669" s="4" t="s">
        <v>70</v>
      </c>
      <c r="C669" s="5">
        <v>20</v>
      </c>
      <c r="D669" s="6" t="s">
        <v>58</v>
      </c>
      <c r="E669" s="4" t="s">
        <v>16</v>
      </c>
      <c r="F669" s="4" t="s">
        <v>23</v>
      </c>
      <c r="G669" s="7">
        <v>0</v>
      </c>
      <c r="H669" s="1">
        <v>0</v>
      </c>
      <c r="I669" s="4">
        <v>2</v>
      </c>
      <c r="J669" s="8">
        <v>2.2453703703703702E-3</v>
      </c>
      <c r="K669" s="4"/>
      <c r="L669" s="4"/>
      <c r="M669" s="4" t="s">
        <v>51</v>
      </c>
      <c r="N669" s="4" t="s">
        <v>66</v>
      </c>
      <c r="O669" s="4" t="s">
        <v>36</v>
      </c>
    </row>
    <row r="670" spans="1:15" ht="21" customHeight="1" x14ac:dyDescent="0.25">
      <c r="A670" s="19"/>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1:15" ht="21" customHeight="1" x14ac:dyDescent="0.25">
      <c r="A671" s="19"/>
      <c r="B671" s="4" t="s">
        <v>70</v>
      </c>
      <c r="C671" s="5">
        <v>20</v>
      </c>
      <c r="D671" s="6" t="s">
        <v>69</v>
      </c>
      <c r="E671" s="4" t="s">
        <v>16</v>
      </c>
      <c r="F671" s="4" t="s">
        <v>23</v>
      </c>
      <c r="G671" s="7">
        <v>0</v>
      </c>
      <c r="H671" s="1">
        <v>0</v>
      </c>
      <c r="I671" s="4">
        <v>1</v>
      </c>
      <c r="J671" s="8">
        <v>2.2453703703703702E-3</v>
      </c>
      <c r="K671" s="4"/>
      <c r="L671" s="4"/>
      <c r="M671" s="4" t="s">
        <v>33</v>
      </c>
      <c r="N671" s="4" t="s">
        <v>76</v>
      </c>
      <c r="O671" s="4" t="s">
        <v>71</v>
      </c>
    </row>
    <row r="672" spans="1:15" ht="21" customHeight="1" x14ac:dyDescent="0.25">
      <c r="A672" s="19"/>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1:15" ht="21" customHeight="1" x14ac:dyDescent="0.25">
      <c r="A673" s="19"/>
      <c r="B673" s="4" t="s">
        <v>14</v>
      </c>
      <c r="C673" s="5">
        <v>12</v>
      </c>
      <c r="D673" s="6" t="s">
        <v>55</v>
      </c>
      <c r="E673" s="4" t="s">
        <v>16</v>
      </c>
      <c r="F673" s="4" t="s">
        <v>23</v>
      </c>
      <c r="G673" s="7">
        <v>5</v>
      </c>
      <c r="H673" s="1">
        <v>25000000</v>
      </c>
      <c r="I673" s="4">
        <v>1</v>
      </c>
      <c r="J673" s="8">
        <v>2.2685185185185182E-3</v>
      </c>
      <c r="K673" s="4" t="s">
        <v>18</v>
      </c>
      <c r="L673" s="4" t="s">
        <v>24</v>
      </c>
      <c r="M673" s="4" t="s">
        <v>30</v>
      </c>
      <c r="N673" s="4" t="s">
        <v>76</v>
      </c>
      <c r="O673" s="4" t="s">
        <v>52</v>
      </c>
    </row>
    <row r="674" spans="1:15" ht="21" customHeight="1" x14ac:dyDescent="0.25">
      <c r="A674" s="19"/>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1:15" ht="21" customHeight="1" x14ac:dyDescent="0.25">
      <c r="A675" s="19"/>
      <c r="B675" s="4" t="s">
        <v>14</v>
      </c>
      <c r="C675" s="5">
        <v>28</v>
      </c>
      <c r="D675" s="6" t="s">
        <v>60</v>
      </c>
      <c r="E675" s="4" t="s">
        <v>49</v>
      </c>
      <c r="F675" s="4" t="s">
        <v>17</v>
      </c>
      <c r="G675" s="7">
        <v>4</v>
      </c>
      <c r="H675" s="1">
        <v>15000000</v>
      </c>
      <c r="I675" s="4">
        <v>2</v>
      </c>
      <c r="J675" s="8">
        <v>2.2685185185185182E-3</v>
      </c>
      <c r="K675" s="4" t="s">
        <v>18</v>
      </c>
      <c r="L675" s="4" t="s">
        <v>29</v>
      </c>
      <c r="M675" s="4" t="s">
        <v>48</v>
      </c>
      <c r="N675" s="4" t="s">
        <v>66</v>
      </c>
      <c r="O675" s="4" t="s">
        <v>67</v>
      </c>
    </row>
    <row r="676" spans="1:15" ht="21" customHeight="1" x14ac:dyDescent="0.25">
      <c r="A676" s="19"/>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1:15" ht="21" customHeight="1" x14ac:dyDescent="0.25">
      <c r="A677" s="19"/>
      <c r="B677" s="4" t="s">
        <v>14</v>
      </c>
      <c r="C677" s="5">
        <v>28</v>
      </c>
      <c r="D677" s="6" t="s">
        <v>37</v>
      </c>
      <c r="E677" s="4" t="s">
        <v>38</v>
      </c>
      <c r="F677" s="4" t="s">
        <v>45</v>
      </c>
      <c r="G677" s="7">
        <v>2</v>
      </c>
      <c r="H677" s="1">
        <v>38000000</v>
      </c>
      <c r="I677" s="4">
        <v>2</v>
      </c>
      <c r="J677" s="8">
        <v>2.2685185185185182E-3</v>
      </c>
      <c r="K677" s="4" t="s">
        <v>46</v>
      </c>
      <c r="L677" s="4" t="s">
        <v>29</v>
      </c>
      <c r="M677" s="4" t="s">
        <v>25</v>
      </c>
      <c r="N677" s="4" t="s">
        <v>78</v>
      </c>
      <c r="O677" s="4" t="s">
        <v>62</v>
      </c>
    </row>
    <row r="678" spans="1:15" ht="21" customHeight="1" x14ac:dyDescent="0.25">
      <c r="A678" s="19"/>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1:15" ht="21" customHeight="1" x14ac:dyDescent="0.25">
      <c r="A679" s="19"/>
      <c r="B679" s="4" t="s">
        <v>14</v>
      </c>
      <c r="C679" s="5">
        <v>23</v>
      </c>
      <c r="D679" s="6" t="s">
        <v>37</v>
      </c>
      <c r="E679" s="4" t="s">
        <v>49</v>
      </c>
      <c r="F679" s="4" t="s">
        <v>42</v>
      </c>
      <c r="G679" s="7">
        <v>2</v>
      </c>
      <c r="H679" s="1">
        <v>10000000</v>
      </c>
      <c r="I679" s="4">
        <v>2</v>
      </c>
      <c r="J679" s="8">
        <v>2.2685185185185182E-3</v>
      </c>
      <c r="K679" s="4" t="s">
        <v>18</v>
      </c>
      <c r="L679" s="4" t="s">
        <v>19</v>
      </c>
      <c r="M679" s="4" t="s">
        <v>25</v>
      </c>
      <c r="N679" s="4" t="s">
        <v>78</v>
      </c>
      <c r="O679" s="4" t="s">
        <v>53</v>
      </c>
    </row>
    <row r="680" spans="1:15" ht="21" customHeight="1" x14ac:dyDescent="0.25">
      <c r="A680" s="19"/>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1:15" ht="21" customHeight="1" x14ac:dyDescent="0.25">
      <c r="A681" s="19"/>
      <c r="B681" s="4" t="s">
        <v>14</v>
      </c>
      <c r="C681" s="5">
        <v>1</v>
      </c>
      <c r="D681" s="6" t="s">
        <v>37</v>
      </c>
      <c r="E681" s="4" t="s">
        <v>38</v>
      </c>
      <c r="F681" s="4" t="s">
        <v>68</v>
      </c>
      <c r="G681" s="7">
        <v>3</v>
      </c>
      <c r="H681" s="1">
        <v>11000000</v>
      </c>
      <c r="I681" s="4">
        <v>3</v>
      </c>
      <c r="J681" s="8">
        <v>2.2685185185185182E-3</v>
      </c>
      <c r="K681" s="4" t="s">
        <v>18</v>
      </c>
      <c r="L681" s="4" t="s">
        <v>19</v>
      </c>
      <c r="M681" s="4" t="s">
        <v>40</v>
      </c>
      <c r="N681" s="4" t="s">
        <v>77</v>
      </c>
      <c r="O681" s="4" t="s">
        <v>65</v>
      </c>
    </row>
    <row r="682" spans="1:15" ht="21" customHeight="1" x14ac:dyDescent="0.25">
      <c r="A682" s="19"/>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1:15" ht="21" customHeight="1" x14ac:dyDescent="0.25">
      <c r="A683" s="19"/>
      <c r="B683" s="4" t="s">
        <v>14</v>
      </c>
      <c r="C683" s="5">
        <v>12</v>
      </c>
      <c r="D683" s="6" t="s">
        <v>55</v>
      </c>
      <c r="E683" s="4" t="s">
        <v>16</v>
      </c>
      <c r="F683" s="4" t="s">
        <v>23</v>
      </c>
      <c r="G683" s="7">
        <v>5</v>
      </c>
      <c r="H683" s="1">
        <v>25000000</v>
      </c>
      <c r="I683" s="4">
        <v>1</v>
      </c>
      <c r="J683" s="8">
        <v>2.2685185185185182E-3</v>
      </c>
      <c r="K683" s="4" t="s">
        <v>18</v>
      </c>
      <c r="L683" s="4" t="s">
        <v>24</v>
      </c>
      <c r="M683" s="4" t="s">
        <v>30</v>
      </c>
      <c r="N683" s="4" t="s">
        <v>76</v>
      </c>
      <c r="O683" s="4" t="s">
        <v>52</v>
      </c>
    </row>
    <row r="684" spans="1:15" ht="21" customHeight="1" x14ac:dyDescent="0.25">
      <c r="A684" s="19"/>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1:15" ht="21" customHeight="1" x14ac:dyDescent="0.25">
      <c r="A685" s="19"/>
      <c r="B685" s="4" t="s">
        <v>14</v>
      </c>
      <c r="C685" s="5">
        <v>28</v>
      </c>
      <c r="D685" s="6" t="s">
        <v>60</v>
      </c>
      <c r="E685" s="4" t="s">
        <v>49</v>
      </c>
      <c r="F685" s="4" t="s">
        <v>17</v>
      </c>
      <c r="G685" s="7">
        <v>4</v>
      </c>
      <c r="H685" s="1">
        <v>15000000</v>
      </c>
      <c r="I685" s="4">
        <v>2</v>
      </c>
      <c r="J685" s="8">
        <v>2.2685185185185182E-3</v>
      </c>
      <c r="K685" s="4" t="s">
        <v>18</v>
      </c>
      <c r="L685" s="4" t="s">
        <v>29</v>
      </c>
      <c r="M685" s="4" t="s">
        <v>48</v>
      </c>
      <c r="N685" s="4" t="s">
        <v>66</v>
      </c>
      <c r="O685" s="4" t="s">
        <v>67</v>
      </c>
    </row>
    <row r="686" spans="1:15" ht="21" customHeight="1" x14ac:dyDescent="0.25">
      <c r="A686" s="19"/>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1:15" ht="21" customHeight="1" x14ac:dyDescent="0.25">
      <c r="A687" s="19"/>
      <c r="B687" s="4" t="s">
        <v>70</v>
      </c>
      <c r="C687" s="5">
        <v>17</v>
      </c>
      <c r="D687" s="6" t="s">
        <v>27</v>
      </c>
      <c r="E687" s="4" t="s">
        <v>28</v>
      </c>
      <c r="F687" s="4" t="s">
        <v>17</v>
      </c>
      <c r="G687" s="7">
        <v>0</v>
      </c>
      <c r="H687" s="1">
        <v>0</v>
      </c>
      <c r="I687" s="4">
        <v>2</v>
      </c>
      <c r="J687" s="8">
        <v>2.2685185185185182E-3</v>
      </c>
      <c r="K687" s="4"/>
      <c r="L687" s="4"/>
      <c r="M687" s="4" t="s">
        <v>51</v>
      </c>
      <c r="N687" s="4" t="s">
        <v>77</v>
      </c>
      <c r="O687" s="4" t="s">
        <v>54</v>
      </c>
    </row>
    <row r="688" spans="1:15" ht="21" customHeight="1" x14ac:dyDescent="0.25">
      <c r="A688" s="19"/>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1:15" ht="21" customHeight="1" x14ac:dyDescent="0.25">
      <c r="A689" s="19"/>
      <c r="B689" s="4" t="s">
        <v>70</v>
      </c>
      <c r="C689" s="5">
        <v>9</v>
      </c>
      <c r="D689" s="6" t="s">
        <v>60</v>
      </c>
      <c r="E689" s="4" t="s">
        <v>16</v>
      </c>
      <c r="F689" s="4" t="s">
        <v>17</v>
      </c>
      <c r="G689" s="7">
        <v>0</v>
      </c>
      <c r="H689" s="1">
        <v>0</v>
      </c>
      <c r="I689" s="4">
        <v>3</v>
      </c>
      <c r="J689" s="8">
        <v>2.2685185185185182E-3</v>
      </c>
      <c r="K689" s="4"/>
      <c r="L689" s="4"/>
      <c r="M689" s="4" t="s">
        <v>43</v>
      </c>
      <c r="N689" s="4" t="s">
        <v>78</v>
      </c>
      <c r="O689" s="4" t="s">
        <v>66</v>
      </c>
    </row>
    <row r="690" spans="1:15" ht="21" customHeight="1" x14ac:dyDescent="0.25">
      <c r="A690" s="19"/>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1:15" ht="21" customHeight="1" x14ac:dyDescent="0.25">
      <c r="A691" s="19"/>
      <c r="B691" s="4" t="s">
        <v>14</v>
      </c>
      <c r="C691" s="5">
        <v>30</v>
      </c>
      <c r="D691" s="6" t="s">
        <v>22</v>
      </c>
      <c r="E691" s="4" t="s">
        <v>32</v>
      </c>
      <c r="F691" s="4" t="s">
        <v>23</v>
      </c>
      <c r="G691" s="7">
        <v>2</v>
      </c>
      <c r="H691" s="1">
        <v>12000000</v>
      </c>
      <c r="I691" s="4">
        <v>2</v>
      </c>
      <c r="J691" s="8">
        <v>2.2800925925925927E-3</v>
      </c>
      <c r="K691" s="4" t="s">
        <v>18</v>
      </c>
      <c r="L691" s="4" t="s">
        <v>29</v>
      </c>
      <c r="M691" s="4" t="s">
        <v>30</v>
      </c>
      <c r="N691" s="4" t="s">
        <v>76</v>
      </c>
      <c r="O691" s="4" t="s">
        <v>31</v>
      </c>
    </row>
    <row r="692" spans="1:15" ht="21" customHeight="1" x14ac:dyDescent="0.25">
      <c r="A692" s="19"/>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1:15" ht="21" customHeight="1" x14ac:dyDescent="0.25">
      <c r="A693" s="19"/>
      <c r="B693" s="4" t="s">
        <v>14</v>
      </c>
      <c r="C693" s="5">
        <v>31</v>
      </c>
      <c r="D693" s="6" t="s">
        <v>37</v>
      </c>
      <c r="E693" s="4" t="s">
        <v>38</v>
      </c>
      <c r="F693" s="4" t="s">
        <v>23</v>
      </c>
      <c r="G693" s="7">
        <v>3</v>
      </c>
      <c r="H693" s="1">
        <v>15000000</v>
      </c>
      <c r="I693" s="4">
        <v>2</v>
      </c>
      <c r="J693" s="8">
        <v>2.2800925925925927E-3</v>
      </c>
      <c r="K693" s="4" t="s">
        <v>18</v>
      </c>
      <c r="L693" s="4" t="s">
        <v>19</v>
      </c>
      <c r="M693" s="4" t="s">
        <v>20</v>
      </c>
      <c r="N693" s="4" t="s">
        <v>66</v>
      </c>
      <c r="O693" s="4" t="s">
        <v>67</v>
      </c>
    </row>
    <row r="694" spans="1:15" ht="21" customHeight="1" x14ac:dyDescent="0.25">
      <c r="A694" s="19"/>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1:15" ht="21" customHeight="1" x14ac:dyDescent="0.25">
      <c r="A695" s="19"/>
      <c r="B695" s="4" t="s">
        <v>14</v>
      </c>
      <c r="C695" s="5">
        <v>30</v>
      </c>
      <c r="D695" s="6" t="s">
        <v>44</v>
      </c>
      <c r="E695" s="4" t="s">
        <v>16</v>
      </c>
      <c r="F695" s="4" t="s">
        <v>23</v>
      </c>
      <c r="G695" s="7">
        <v>5</v>
      </c>
      <c r="H695" s="1">
        <v>20000000</v>
      </c>
      <c r="I695" s="4">
        <v>2</v>
      </c>
      <c r="J695" s="8">
        <v>2.2800925925925927E-3</v>
      </c>
      <c r="K695" s="4" t="s">
        <v>18</v>
      </c>
      <c r="L695" s="4" t="s">
        <v>19</v>
      </c>
      <c r="M695" s="4" t="s">
        <v>40</v>
      </c>
      <c r="N695" s="4" t="s">
        <v>66</v>
      </c>
      <c r="O695" s="4" t="s">
        <v>36</v>
      </c>
    </row>
    <row r="696" spans="1:15" ht="21" customHeight="1" x14ac:dyDescent="0.25">
      <c r="A696" s="19"/>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1:15" ht="21" customHeight="1" x14ac:dyDescent="0.25">
      <c r="A697" s="19"/>
      <c r="B697" s="4" t="s">
        <v>14</v>
      </c>
      <c r="C697" s="5">
        <v>4</v>
      </c>
      <c r="D697" s="6" t="s">
        <v>44</v>
      </c>
      <c r="E697" s="4" t="s">
        <v>38</v>
      </c>
      <c r="F697" s="4" t="s">
        <v>23</v>
      </c>
      <c r="G697" s="7">
        <v>1</v>
      </c>
      <c r="H697" s="1">
        <v>7000000</v>
      </c>
      <c r="I697" s="4">
        <v>2</v>
      </c>
      <c r="J697" s="8">
        <v>2.2800925925925927E-3</v>
      </c>
      <c r="K697" s="4" t="s">
        <v>18</v>
      </c>
      <c r="L697" s="4" t="s">
        <v>39</v>
      </c>
      <c r="M697" s="4" t="s">
        <v>25</v>
      </c>
      <c r="N697" s="4" t="s">
        <v>76</v>
      </c>
      <c r="O697" s="4" t="s">
        <v>26</v>
      </c>
    </row>
    <row r="698" spans="1:15" ht="21" customHeight="1" x14ac:dyDescent="0.25">
      <c r="A698" s="19"/>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1:15" ht="21" customHeight="1" x14ac:dyDescent="0.25">
      <c r="A699" s="19"/>
      <c r="B699" s="4" t="s">
        <v>14</v>
      </c>
      <c r="C699" s="5">
        <v>30</v>
      </c>
      <c r="D699" s="6" t="s">
        <v>22</v>
      </c>
      <c r="E699" s="4" t="s">
        <v>32</v>
      </c>
      <c r="F699" s="4" t="s">
        <v>23</v>
      </c>
      <c r="G699" s="7">
        <v>2</v>
      </c>
      <c r="H699" s="1">
        <v>12000000</v>
      </c>
      <c r="I699" s="4">
        <v>2</v>
      </c>
      <c r="J699" s="8">
        <v>2.2800925925925927E-3</v>
      </c>
      <c r="K699" s="4" t="s">
        <v>18</v>
      </c>
      <c r="L699" s="4" t="s">
        <v>29</v>
      </c>
      <c r="M699" s="4" t="s">
        <v>30</v>
      </c>
      <c r="N699" s="4" t="s">
        <v>76</v>
      </c>
      <c r="O699" s="4" t="s">
        <v>31</v>
      </c>
    </row>
    <row r="700" spans="1:15" ht="21" customHeight="1" x14ac:dyDescent="0.25">
      <c r="A700" s="19"/>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1:15" ht="21" customHeight="1" x14ac:dyDescent="0.25">
      <c r="A701" s="19"/>
      <c r="B701" s="4" t="s">
        <v>70</v>
      </c>
      <c r="C701" s="5">
        <v>5</v>
      </c>
      <c r="D701" s="6" t="s">
        <v>37</v>
      </c>
      <c r="E701" s="4" t="s">
        <v>28</v>
      </c>
      <c r="F701" s="4" t="s">
        <v>23</v>
      </c>
      <c r="G701" s="7">
        <v>0</v>
      </c>
      <c r="H701" s="1">
        <v>0</v>
      </c>
      <c r="I701" s="4">
        <v>1</v>
      </c>
      <c r="J701" s="8">
        <v>2.2800925925925927E-3</v>
      </c>
      <c r="K701" s="4"/>
      <c r="L701" s="4"/>
      <c r="M701" s="4" t="s">
        <v>51</v>
      </c>
      <c r="N701" s="4" t="s">
        <v>76</v>
      </c>
      <c r="O701" s="4" t="s">
        <v>71</v>
      </c>
    </row>
    <row r="702" spans="1:15" ht="21" customHeight="1" x14ac:dyDescent="0.25">
      <c r="A702" s="19"/>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1:15" ht="21" customHeight="1" x14ac:dyDescent="0.25">
      <c r="A703" s="19"/>
      <c r="B703" s="4" t="s">
        <v>70</v>
      </c>
      <c r="C703" s="5">
        <v>30</v>
      </c>
      <c r="D703" s="6" t="s">
        <v>69</v>
      </c>
      <c r="E703" s="4" t="s">
        <v>38</v>
      </c>
      <c r="F703" s="4" t="s">
        <v>23</v>
      </c>
      <c r="G703" s="7">
        <v>0</v>
      </c>
      <c r="H703" s="1">
        <v>0</v>
      </c>
      <c r="I703" s="4">
        <v>2</v>
      </c>
      <c r="J703" s="8">
        <v>2.2800925925925927E-3</v>
      </c>
      <c r="K703" s="4"/>
      <c r="L703" s="4"/>
      <c r="M703" s="4" t="s">
        <v>30</v>
      </c>
      <c r="N703" s="4" t="s">
        <v>77</v>
      </c>
      <c r="O703" s="4" t="s">
        <v>54</v>
      </c>
    </row>
    <row r="704" spans="1:15" ht="21" customHeight="1" x14ac:dyDescent="0.25">
      <c r="A704" s="19"/>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1:15" ht="21" customHeight="1" x14ac:dyDescent="0.25">
      <c r="A705" s="19"/>
      <c r="B705" s="4" t="s">
        <v>14</v>
      </c>
      <c r="C705" s="5">
        <v>1</v>
      </c>
      <c r="D705" s="6" t="s">
        <v>55</v>
      </c>
      <c r="E705" s="4" t="s">
        <v>49</v>
      </c>
      <c r="F705" s="4" t="s">
        <v>23</v>
      </c>
      <c r="G705" s="7">
        <v>1</v>
      </c>
      <c r="H705" s="1">
        <v>7000000</v>
      </c>
      <c r="I705" s="4">
        <v>3</v>
      </c>
      <c r="J705" s="8">
        <v>2.4305555555555556E-3</v>
      </c>
      <c r="K705" s="4" t="s">
        <v>18</v>
      </c>
      <c r="L705" s="4" t="s">
        <v>50</v>
      </c>
      <c r="M705" s="4" t="s">
        <v>48</v>
      </c>
      <c r="N705" s="4" t="s">
        <v>78</v>
      </c>
      <c r="O705" s="4" t="s">
        <v>41</v>
      </c>
    </row>
    <row r="706" spans="1:15" ht="21" customHeight="1" x14ac:dyDescent="0.25">
      <c r="A706" s="19"/>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1:15" ht="21" customHeight="1" x14ac:dyDescent="0.25">
      <c r="A707" s="19"/>
      <c r="B707" s="4" t="s">
        <v>14</v>
      </c>
      <c r="C707" s="5">
        <v>25</v>
      </c>
      <c r="D707" s="6" t="s">
        <v>22</v>
      </c>
      <c r="E707" s="4" t="s">
        <v>16</v>
      </c>
      <c r="F707" s="4" t="s">
        <v>17</v>
      </c>
      <c r="G707" s="7">
        <v>3</v>
      </c>
      <c r="H707" s="1">
        <v>15000000</v>
      </c>
      <c r="I707" s="4">
        <v>1</v>
      </c>
      <c r="J707" s="8">
        <v>2.4305555555555556E-3</v>
      </c>
      <c r="K707" s="4" t="s">
        <v>18</v>
      </c>
      <c r="L707" s="4" t="s">
        <v>19</v>
      </c>
      <c r="M707" s="4" t="s">
        <v>25</v>
      </c>
      <c r="N707" s="4" t="s">
        <v>66</v>
      </c>
      <c r="O707" s="4" t="s">
        <v>67</v>
      </c>
    </row>
    <row r="708" spans="1:15" ht="21" customHeight="1" x14ac:dyDescent="0.25">
      <c r="A708" s="19"/>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1:15" ht="21" customHeight="1" x14ac:dyDescent="0.25">
      <c r="A709" s="19"/>
      <c r="B709" s="4" t="s">
        <v>14</v>
      </c>
      <c r="C709" s="5">
        <v>30</v>
      </c>
      <c r="D709" s="6" t="s">
        <v>27</v>
      </c>
      <c r="E709" s="4" t="s">
        <v>16</v>
      </c>
      <c r="F709" s="4" t="s">
        <v>23</v>
      </c>
      <c r="G709" s="7">
        <v>5</v>
      </c>
      <c r="H709" s="1">
        <v>25000000</v>
      </c>
      <c r="I709" s="4">
        <v>3</v>
      </c>
      <c r="J709" s="8">
        <v>2.4305555555555556E-3</v>
      </c>
      <c r="K709" s="4" t="s">
        <v>18</v>
      </c>
      <c r="L709" s="4" t="s">
        <v>19</v>
      </c>
      <c r="M709" s="4" t="s">
        <v>33</v>
      </c>
      <c r="N709" s="4" t="s">
        <v>78</v>
      </c>
      <c r="O709" s="4" t="s">
        <v>41</v>
      </c>
    </row>
    <row r="710" spans="1:15" ht="21" customHeight="1" x14ac:dyDescent="0.25">
      <c r="A710" s="19"/>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1:15" ht="21" customHeight="1" x14ac:dyDescent="0.25">
      <c r="A711" s="19"/>
      <c r="B711" s="4" t="s">
        <v>14</v>
      </c>
      <c r="C711" s="5">
        <v>7</v>
      </c>
      <c r="D711" s="6" t="s">
        <v>37</v>
      </c>
      <c r="E711" s="4" t="s">
        <v>16</v>
      </c>
      <c r="F711" s="4" t="s">
        <v>42</v>
      </c>
      <c r="G711" s="7">
        <v>2</v>
      </c>
      <c r="H711" s="1">
        <v>10000000</v>
      </c>
      <c r="I711" s="4">
        <v>5</v>
      </c>
      <c r="J711" s="8">
        <v>2.4305555555555556E-3</v>
      </c>
      <c r="K711" s="4" t="s">
        <v>18</v>
      </c>
      <c r="L711" s="4" t="s">
        <v>29</v>
      </c>
      <c r="M711" s="4" t="s">
        <v>30</v>
      </c>
      <c r="N711" s="4" t="s">
        <v>76</v>
      </c>
      <c r="O711" s="4" t="s">
        <v>31</v>
      </c>
    </row>
    <row r="712" spans="1:15" ht="21" customHeight="1" x14ac:dyDescent="0.25">
      <c r="A712" s="19"/>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1:15" ht="21" customHeight="1" x14ac:dyDescent="0.25">
      <c r="A713" s="19"/>
      <c r="B713" s="4" t="s">
        <v>14</v>
      </c>
      <c r="C713" s="5">
        <v>19</v>
      </c>
      <c r="D713" s="6" t="s">
        <v>37</v>
      </c>
      <c r="E713" s="4" t="s">
        <v>28</v>
      </c>
      <c r="F713" s="4" t="s">
        <v>68</v>
      </c>
      <c r="G713" s="7">
        <v>4</v>
      </c>
      <c r="H713" s="1">
        <v>20000000</v>
      </c>
      <c r="I713" s="4">
        <v>1</v>
      </c>
      <c r="J713" s="8">
        <v>2.4305555555555556E-3</v>
      </c>
      <c r="K713" s="4" t="s">
        <v>18</v>
      </c>
      <c r="L713" s="4" t="s">
        <v>56</v>
      </c>
      <c r="M713" s="4" t="s">
        <v>40</v>
      </c>
      <c r="N713" s="4" t="s">
        <v>76</v>
      </c>
      <c r="O713" s="4" t="s">
        <v>75</v>
      </c>
    </row>
    <row r="714" spans="1:15" ht="21" customHeight="1" x14ac:dyDescent="0.25">
      <c r="A714" s="19"/>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1:15" ht="21" customHeight="1" x14ac:dyDescent="0.25">
      <c r="A715" s="19"/>
      <c r="B715" s="4" t="s">
        <v>14</v>
      </c>
      <c r="C715" s="5">
        <v>5</v>
      </c>
      <c r="D715" s="6" t="s">
        <v>44</v>
      </c>
      <c r="E715" s="4" t="s">
        <v>16</v>
      </c>
      <c r="F715" s="4" t="s">
        <v>42</v>
      </c>
      <c r="G715" s="7">
        <v>1</v>
      </c>
      <c r="H715" s="1">
        <v>19000000</v>
      </c>
      <c r="I715" s="4">
        <v>2</v>
      </c>
      <c r="J715" s="8">
        <v>2.4305555555555556E-3</v>
      </c>
      <c r="K715" s="4" t="s">
        <v>46</v>
      </c>
      <c r="L715" s="4" t="s">
        <v>24</v>
      </c>
      <c r="M715" s="4" t="s">
        <v>25</v>
      </c>
      <c r="N715" s="4" t="s">
        <v>76</v>
      </c>
      <c r="O715" s="4" t="s">
        <v>26</v>
      </c>
    </row>
    <row r="716" spans="1:15" ht="21" customHeight="1" x14ac:dyDescent="0.25">
      <c r="A716" s="19"/>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1:15" ht="21" customHeight="1" x14ac:dyDescent="0.25">
      <c r="A717" s="19"/>
      <c r="B717" s="4" t="s">
        <v>14</v>
      </c>
      <c r="C717" s="5">
        <v>11</v>
      </c>
      <c r="D717" s="6" t="s">
        <v>57</v>
      </c>
      <c r="E717" s="4" t="s">
        <v>38</v>
      </c>
      <c r="F717" s="4" t="s">
        <v>23</v>
      </c>
      <c r="G717" s="7">
        <v>4</v>
      </c>
      <c r="H717" s="1">
        <v>20000000</v>
      </c>
      <c r="I717" s="4">
        <v>2</v>
      </c>
      <c r="J717" s="8">
        <v>2.4305555555555556E-3</v>
      </c>
      <c r="K717" s="4" t="s">
        <v>61</v>
      </c>
      <c r="L717" s="4" t="s">
        <v>29</v>
      </c>
      <c r="M717" s="4" t="s">
        <v>51</v>
      </c>
      <c r="N717" s="4" t="s">
        <v>76</v>
      </c>
      <c r="O717" s="4" t="s">
        <v>71</v>
      </c>
    </row>
    <row r="718" spans="1:15" ht="21" customHeight="1" x14ac:dyDescent="0.25">
      <c r="A718" s="19"/>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1:15" ht="21" customHeight="1" x14ac:dyDescent="0.25">
      <c r="A719" s="19"/>
      <c r="B719" s="4" t="s">
        <v>70</v>
      </c>
      <c r="C719" s="5">
        <v>12</v>
      </c>
      <c r="D719" s="6" t="s">
        <v>27</v>
      </c>
      <c r="E719" s="4" t="s">
        <v>32</v>
      </c>
      <c r="F719" s="4" t="s">
        <v>42</v>
      </c>
      <c r="G719" s="7">
        <v>0</v>
      </c>
      <c r="H719" s="1">
        <v>0</v>
      </c>
      <c r="I719" s="4">
        <v>1</v>
      </c>
      <c r="J719" s="8">
        <v>2.4305555555555556E-3</v>
      </c>
      <c r="K719" s="4"/>
      <c r="L719" s="4"/>
      <c r="M719" s="4" t="s">
        <v>30</v>
      </c>
      <c r="N719" s="4" t="s">
        <v>78</v>
      </c>
      <c r="O719" s="4" t="s">
        <v>62</v>
      </c>
    </row>
    <row r="720" spans="1:15" ht="21" customHeight="1" x14ac:dyDescent="0.25">
      <c r="A720" s="19"/>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1:15" ht="21" customHeight="1" x14ac:dyDescent="0.25">
      <c r="A721" s="19"/>
      <c r="B721" s="4" t="s">
        <v>14</v>
      </c>
      <c r="C721" s="5">
        <v>11</v>
      </c>
      <c r="D721" s="6" t="s">
        <v>57</v>
      </c>
      <c r="E721" s="4" t="s">
        <v>16</v>
      </c>
      <c r="F721" s="4" t="s">
        <v>68</v>
      </c>
      <c r="G721" s="7">
        <v>3</v>
      </c>
      <c r="H721" s="1">
        <v>15000000</v>
      </c>
      <c r="I721" s="4">
        <v>1</v>
      </c>
      <c r="J721" s="8">
        <v>2.5462962962962961E-3</v>
      </c>
      <c r="K721" s="4" t="s">
        <v>18</v>
      </c>
      <c r="L721" s="4" t="s">
        <v>19</v>
      </c>
      <c r="M721" s="4" t="s">
        <v>33</v>
      </c>
      <c r="N721" s="4" t="s">
        <v>66</v>
      </c>
      <c r="O721" s="4" t="s">
        <v>67</v>
      </c>
    </row>
    <row r="722" spans="1:15" ht="21" customHeight="1" x14ac:dyDescent="0.25">
      <c r="A722" s="19"/>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1:15" ht="21" customHeight="1" x14ac:dyDescent="0.25">
      <c r="A723" s="19"/>
      <c r="B723" s="4" t="s">
        <v>14</v>
      </c>
      <c r="C723" s="5">
        <v>10</v>
      </c>
      <c r="D723" s="6" t="s">
        <v>22</v>
      </c>
      <c r="E723" s="4" t="s">
        <v>16</v>
      </c>
      <c r="F723" s="4" t="s">
        <v>23</v>
      </c>
      <c r="G723" s="7">
        <v>2</v>
      </c>
      <c r="H723" s="1">
        <v>12000000</v>
      </c>
      <c r="I723" s="4">
        <v>2</v>
      </c>
      <c r="J723" s="8">
        <v>2.5462962962962961E-3</v>
      </c>
      <c r="K723" s="4" t="s">
        <v>18</v>
      </c>
      <c r="L723" s="4" t="s">
        <v>29</v>
      </c>
      <c r="M723" s="4" t="s">
        <v>48</v>
      </c>
      <c r="N723" s="4" t="s">
        <v>76</v>
      </c>
      <c r="O723" s="4" t="s">
        <v>52</v>
      </c>
    </row>
    <row r="724" spans="1:15" ht="21" customHeight="1" x14ac:dyDescent="0.25">
      <c r="A724" s="19"/>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1:15" ht="21" customHeight="1" x14ac:dyDescent="0.25">
      <c r="A725" s="19"/>
      <c r="B725" s="4" t="s">
        <v>14</v>
      </c>
      <c r="C725" s="5">
        <v>11</v>
      </c>
      <c r="D725" s="6" t="s">
        <v>27</v>
      </c>
      <c r="E725" s="4" t="s">
        <v>16</v>
      </c>
      <c r="F725" s="4" t="s">
        <v>23</v>
      </c>
      <c r="G725" s="7">
        <v>5</v>
      </c>
      <c r="H725" s="1">
        <v>21000000</v>
      </c>
      <c r="I725" s="4">
        <v>5</v>
      </c>
      <c r="J725" s="8">
        <v>2.5462962962962961E-3</v>
      </c>
      <c r="K725" s="4" t="s">
        <v>18</v>
      </c>
      <c r="L725" s="4" t="s">
        <v>56</v>
      </c>
      <c r="M725" s="4" t="s">
        <v>40</v>
      </c>
      <c r="N725" s="4" t="s">
        <v>76</v>
      </c>
      <c r="O725" s="4" t="s">
        <v>75</v>
      </c>
    </row>
    <row r="726" spans="1:15" ht="21" customHeight="1" x14ac:dyDescent="0.25">
      <c r="A726" s="19"/>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1:15" ht="21" customHeight="1" x14ac:dyDescent="0.25">
      <c r="A727" s="19"/>
      <c r="B727" s="4" t="s">
        <v>14</v>
      </c>
      <c r="C727" s="5">
        <v>30</v>
      </c>
      <c r="D727" s="6" t="s">
        <v>37</v>
      </c>
      <c r="E727" s="4" t="s">
        <v>28</v>
      </c>
      <c r="F727" s="4" t="s">
        <v>42</v>
      </c>
      <c r="G727" s="7">
        <v>2</v>
      </c>
      <c r="H727" s="1">
        <v>12000000</v>
      </c>
      <c r="I727" s="4">
        <v>1</v>
      </c>
      <c r="J727" s="8">
        <v>2.5462962962962961E-3</v>
      </c>
      <c r="K727" s="4" t="s">
        <v>18</v>
      </c>
      <c r="L727" s="4" t="s">
        <v>56</v>
      </c>
      <c r="M727" s="4" t="s">
        <v>48</v>
      </c>
      <c r="N727" s="4" t="s">
        <v>77</v>
      </c>
      <c r="O727" s="4" t="s">
        <v>65</v>
      </c>
    </row>
    <row r="728" spans="1:15" ht="21" customHeight="1" x14ac:dyDescent="0.25">
      <c r="A728" s="19"/>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1:15" ht="21" customHeight="1" x14ac:dyDescent="0.25">
      <c r="A729" s="19"/>
      <c r="B729" s="4" t="s">
        <v>14</v>
      </c>
      <c r="C729" s="5">
        <v>16</v>
      </c>
      <c r="D729" s="6" t="s">
        <v>44</v>
      </c>
      <c r="E729" s="4" t="s">
        <v>38</v>
      </c>
      <c r="F729" s="4" t="s">
        <v>68</v>
      </c>
      <c r="G729" s="7">
        <v>5</v>
      </c>
      <c r="H729" s="1">
        <v>25000000</v>
      </c>
      <c r="I729" s="4">
        <v>1</v>
      </c>
      <c r="J729" s="8">
        <v>2.5462962962962961E-3</v>
      </c>
      <c r="K729" s="4" t="s">
        <v>18</v>
      </c>
      <c r="L729" s="4" t="s">
        <v>29</v>
      </c>
      <c r="M729" s="4" t="s">
        <v>25</v>
      </c>
      <c r="N729" s="4" t="s">
        <v>76</v>
      </c>
      <c r="O729" s="4" t="s">
        <v>52</v>
      </c>
    </row>
    <row r="730" spans="1:15" ht="21" customHeight="1" x14ac:dyDescent="0.25">
      <c r="A730" s="19"/>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1:15" ht="21" customHeight="1" x14ac:dyDescent="0.25">
      <c r="A731" s="19"/>
      <c r="B731" s="4" t="s">
        <v>14</v>
      </c>
      <c r="C731" s="5">
        <v>11</v>
      </c>
      <c r="D731" s="6" t="s">
        <v>57</v>
      </c>
      <c r="E731" s="4" t="s">
        <v>16</v>
      </c>
      <c r="F731" s="4" t="s">
        <v>68</v>
      </c>
      <c r="G731" s="7">
        <v>3</v>
      </c>
      <c r="H731" s="1">
        <v>15000000</v>
      </c>
      <c r="I731" s="4">
        <v>1</v>
      </c>
      <c r="J731" s="8">
        <v>2.5462962962962961E-3</v>
      </c>
      <c r="K731" s="4" t="s">
        <v>18</v>
      </c>
      <c r="L731" s="4" t="s">
        <v>19</v>
      </c>
      <c r="M731" s="4" t="s">
        <v>33</v>
      </c>
      <c r="N731" s="4" t="s">
        <v>66</v>
      </c>
      <c r="O731" s="4" t="s">
        <v>67</v>
      </c>
    </row>
    <row r="732" spans="1:15" ht="21" customHeight="1" x14ac:dyDescent="0.25">
      <c r="A732" s="19"/>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1:15" ht="21" customHeight="1" x14ac:dyDescent="0.25">
      <c r="A733" s="19"/>
      <c r="B733" s="4" t="s">
        <v>14</v>
      </c>
      <c r="C733" s="5">
        <v>10</v>
      </c>
      <c r="D733" s="6" t="s">
        <v>22</v>
      </c>
      <c r="E733" s="4" t="s">
        <v>16</v>
      </c>
      <c r="F733" s="4" t="s">
        <v>23</v>
      </c>
      <c r="G733" s="7">
        <v>2</v>
      </c>
      <c r="H733" s="1">
        <v>12000000</v>
      </c>
      <c r="I733" s="4">
        <v>2</v>
      </c>
      <c r="J733" s="8">
        <v>2.5462962962962961E-3</v>
      </c>
      <c r="K733" s="4" t="s">
        <v>18</v>
      </c>
      <c r="L733" s="4" t="s">
        <v>29</v>
      </c>
      <c r="M733" s="4" t="s">
        <v>48</v>
      </c>
      <c r="N733" s="4" t="s">
        <v>76</v>
      </c>
      <c r="O733" s="4" t="s">
        <v>52</v>
      </c>
    </row>
    <row r="734" spans="1:15" ht="21" customHeight="1" x14ac:dyDescent="0.25">
      <c r="A734" s="19"/>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1:15" ht="21" customHeight="1" x14ac:dyDescent="0.25">
      <c r="A735" s="19"/>
      <c r="B735" s="4" t="s">
        <v>70</v>
      </c>
      <c r="C735" s="5">
        <v>23</v>
      </c>
      <c r="D735" s="6" t="s">
        <v>27</v>
      </c>
      <c r="E735" s="4" t="s">
        <v>32</v>
      </c>
      <c r="F735" s="4" t="s">
        <v>42</v>
      </c>
      <c r="G735" s="7">
        <v>0</v>
      </c>
      <c r="H735" s="1">
        <v>0</v>
      </c>
      <c r="I735" s="4">
        <v>1</v>
      </c>
      <c r="J735" s="8">
        <v>2.5462962962962961E-3</v>
      </c>
      <c r="K735" s="4"/>
      <c r="L735" s="4"/>
      <c r="M735" s="4" t="s">
        <v>40</v>
      </c>
      <c r="N735" s="4" t="s">
        <v>76</v>
      </c>
      <c r="O735" s="4" t="s">
        <v>26</v>
      </c>
    </row>
    <row r="736" spans="1:15" ht="21" customHeight="1" x14ac:dyDescent="0.25">
      <c r="A736" s="19"/>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1:15" ht="21" customHeight="1" x14ac:dyDescent="0.25">
      <c r="A737" s="19"/>
      <c r="B737" s="4" t="s">
        <v>70</v>
      </c>
      <c r="C737" s="5">
        <v>27</v>
      </c>
      <c r="D737" s="6" t="s">
        <v>44</v>
      </c>
      <c r="E737" s="4" t="s">
        <v>16</v>
      </c>
      <c r="F737" s="4" t="s">
        <v>42</v>
      </c>
      <c r="G737" s="7">
        <v>0</v>
      </c>
      <c r="H737" s="1">
        <v>0</v>
      </c>
      <c r="I737" s="4">
        <v>1</v>
      </c>
      <c r="J737" s="8">
        <v>2.5462962962962961E-3</v>
      </c>
      <c r="K737" s="4"/>
      <c r="L737" s="4"/>
      <c r="M737" s="4" t="s">
        <v>30</v>
      </c>
      <c r="N737" s="4" t="s">
        <v>78</v>
      </c>
      <c r="O737" s="4" t="s">
        <v>62</v>
      </c>
    </row>
    <row r="738" spans="1:15" ht="21" customHeight="1" x14ac:dyDescent="0.25">
      <c r="A738" s="19"/>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1:15" ht="21" customHeight="1" x14ac:dyDescent="0.25">
      <c r="A739" s="19"/>
      <c r="B739" s="4" t="s">
        <v>14</v>
      </c>
      <c r="C739" s="5">
        <v>4</v>
      </c>
      <c r="D739" s="6" t="s">
        <v>72</v>
      </c>
      <c r="E739" s="4" t="s">
        <v>28</v>
      </c>
      <c r="F739" s="4" t="s">
        <v>23</v>
      </c>
      <c r="G739" s="7">
        <v>1</v>
      </c>
      <c r="H739" s="1">
        <v>19000000</v>
      </c>
      <c r="I739" s="4">
        <v>2</v>
      </c>
      <c r="J739" s="8">
        <v>2.7777777777777779E-3</v>
      </c>
      <c r="K739" s="4" t="s">
        <v>46</v>
      </c>
      <c r="L739" s="4" t="s">
        <v>47</v>
      </c>
      <c r="M739" s="4" t="s">
        <v>25</v>
      </c>
      <c r="N739" s="4" t="s">
        <v>77</v>
      </c>
      <c r="O739" s="4" t="s">
        <v>34</v>
      </c>
    </row>
    <row r="740" spans="1:15" ht="21" customHeight="1" x14ac:dyDescent="0.25">
      <c r="A740" s="19"/>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1:15" ht="21" customHeight="1" x14ac:dyDescent="0.25">
      <c r="A741" s="19"/>
      <c r="B741" s="4" t="s">
        <v>14</v>
      </c>
      <c r="C741" s="5">
        <v>23</v>
      </c>
      <c r="D741" s="6" t="s">
        <v>27</v>
      </c>
      <c r="E741" s="4" t="s">
        <v>32</v>
      </c>
      <c r="F741" s="4" t="s">
        <v>17</v>
      </c>
      <c r="G741" s="7">
        <v>1</v>
      </c>
      <c r="H741" s="1">
        <v>7000000</v>
      </c>
      <c r="I741" s="4">
        <v>3</v>
      </c>
      <c r="J741" s="8">
        <v>2.7777777777777779E-3</v>
      </c>
      <c r="K741" s="4" t="s">
        <v>18</v>
      </c>
      <c r="L741" s="4" t="s">
        <v>19</v>
      </c>
      <c r="M741" s="4" t="s">
        <v>43</v>
      </c>
      <c r="N741" s="4" t="s">
        <v>66</v>
      </c>
      <c r="O741" s="4" t="s">
        <v>36</v>
      </c>
    </row>
    <row r="742" spans="1:15" ht="21" customHeight="1" x14ac:dyDescent="0.25">
      <c r="A742" s="19"/>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1:15" ht="21" customHeight="1" x14ac:dyDescent="0.25">
      <c r="A743" s="19"/>
      <c r="B743" s="4" t="s">
        <v>14</v>
      </c>
      <c r="C743" s="5">
        <v>8</v>
      </c>
      <c r="D743" s="6" t="s">
        <v>37</v>
      </c>
      <c r="E743" s="4" t="s">
        <v>28</v>
      </c>
      <c r="F743" s="4" t="s">
        <v>17</v>
      </c>
      <c r="G743" s="7">
        <v>3</v>
      </c>
      <c r="H743" s="1">
        <v>15000000</v>
      </c>
      <c r="I743" s="4">
        <v>1</v>
      </c>
      <c r="J743" s="8">
        <v>2.7777777777777779E-3</v>
      </c>
      <c r="K743" s="4" t="s">
        <v>18</v>
      </c>
      <c r="L743" s="4" t="s">
        <v>47</v>
      </c>
      <c r="M743" s="4" t="s">
        <v>33</v>
      </c>
      <c r="N743" s="4" t="s">
        <v>78</v>
      </c>
      <c r="O743" s="4" t="s">
        <v>66</v>
      </c>
    </row>
    <row r="744" spans="1:15" ht="21" customHeight="1" x14ac:dyDescent="0.25">
      <c r="A744" s="19"/>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1:15" ht="21" customHeight="1" x14ac:dyDescent="0.25">
      <c r="A745" s="19"/>
      <c r="B745" s="4" t="s">
        <v>14</v>
      </c>
      <c r="C745" s="5">
        <v>25</v>
      </c>
      <c r="D745" s="6" t="s">
        <v>37</v>
      </c>
      <c r="E745" s="4" t="s">
        <v>32</v>
      </c>
      <c r="F745" s="4" t="s">
        <v>23</v>
      </c>
      <c r="G745" s="7">
        <v>5</v>
      </c>
      <c r="H745" s="1">
        <v>25000000</v>
      </c>
      <c r="I745" s="4">
        <v>3</v>
      </c>
      <c r="J745" s="8">
        <v>2.7777777777777779E-3</v>
      </c>
      <c r="K745" s="4" t="s">
        <v>18</v>
      </c>
      <c r="L745" s="4" t="s">
        <v>29</v>
      </c>
      <c r="M745" s="4" t="s">
        <v>51</v>
      </c>
      <c r="N745" s="4" t="s">
        <v>77</v>
      </c>
      <c r="O745" s="4" t="s">
        <v>65</v>
      </c>
    </row>
    <row r="746" spans="1:15" ht="21" customHeight="1" x14ac:dyDescent="0.25">
      <c r="A746" s="19"/>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1:15" ht="21" customHeight="1" x14ac:dyDescent="0.25">
      <c r="A747" s="19"/>
      <c r="B747" s="4" t="s">
        <v>14</v>
      </c>
      <c r="C747" s="5">
        <v>15</v>
      </c>
      <c r="D747" s="6" t="s">
        <v>57</v>
      </c>
      <c r="E747" s="4" t="s">
        <v>49</v>
      </c>
      <c r="F747" s="4" t="s">
        <v>23</v>
      </c>
      <c r="G747" s="7">
        <v>3</v>
      </c>
      <c r="H747" s="1">
        <v>12000000</v>
      </c>
      <c r="I747" s="4">
        <v>4</v>
      </c>
      <c r="J747" s="8">
        <v>2.7777777777777779E-3</v>
      </c>
      <c r="K747" s="4" t="s">
        <v>18</v>
      </c>
      <c r="L747" s="4" t="s">
        <v>29</v>
      </c>
      <c r="M747" s="4" t="s">
        <v>30</v>
      </c>
      <c r="N747" s="4" t="s">
        <v>78</v>
      </c>
      <c r="O747" s="4" t="s">
        <v>53</v>
      </c>
    </row>
    <row r="748" spans="1:15" ht="21" customHeight="1" x14ac:dyDescent="0.25">
      <c r="A748" s="19"/>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1:15" ht="21" customHeight="1" x14ac:dyDescent="0.25">
      <c r="A749" s="19"/>
      <c r="B749" s="4" t="s">
        <v>70</v>
      </c>
      <c r="C749" s="5">
        <v>25</v>
      </c>
      <c r="D749" s="6" t="s">
        <v>37</v>
      </c>
      <c r="E749" s="4" t="s">
        <v>32</v>
      </c>
      <c r="F749" s="4" t="s">
        <v>42</v>
      </c>
      <c r="G749" s="7">
        <v>0</v>
      </c>
      <c r="H749" s="1">
        <v>0</v>
      </c>
      <c r="I749" s="4">
        <v>5</v>
      </c>
      <c r="J749" s="8">
        <v>2.7777777777777779E-3</v>
      </c>
      <c r="K749" s="4"/>
      <c r="L749" s="4"/>
      <c r="M749" s="4" t="s">
        <v>33</v>
      </c>
      <c r="N749" s="4" t="s">
        <v>77</v>
      </c>
      <c r="O749" s="4" t="s">
        <v>54</v>
      </c>
    </row>
    <row r="750" spans="1:15" ht="21" customHeight="1" x14ac:dyDescent="0.25">
      <c r="A750" s="19"/>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1:15" ht="21" customHeight="1" x14ac:dyDescent="0.25">
      <c r="A751" s="19"/>
      <c r="B751" s="4" t="s">
        <v>70</v>
      </c>
      <c r="C751" s="5">
        <v>26</v>
      </c>
      <c r="D751" s="6" t="s">
        <v>44</v>
      </c>
      <c r="E751" s="4" t="s">
        <v>28</v>
      </c>
      <c r="F751" s="4" t="s">
        <v>23</v>
      </c>
      <c r="G751" s="7">
        <v>0</v>
      </c>
      <c r="H751" s="1">
        <v>0</v>
      </c>
      <c r="I751" s="4">
        <v>3</v>
      </c>
      <c r="J751" s="8">
        <v>2.7777777777777779E-3</v>
      </c>
      <c r="K751" s="4"/>
      <c r="L751" s="4"/>
      <c r="M751" s="4" t="s">
        <v>51</v>
      </c>
      <c r="N751" s="4" t="s">
        <v>76</v>
      </c>
      <c r="O751" s="4" t="s">
        <v>26</v>
      </c>
    </row>
    <row r="752" spans="1:15" ht="21" customHeight="1" x14ac:dyDescent="0.25">
      <c r="A752" s="19"/>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1:15" ht="21" customHeight="1" x14ac:dyDescent="0.25">
      <c r="A753" s="19"/>
      <c r="B753" s="4" t="s">
        <v>14</v>
      </c>
      <c r="C753" s="5">
        <v>16</v>
      </c>
      <c r="D753" s="6" t="s">
        <v>55</v>
      </c>
      <c r="E753" s="4" t="s">
        <v>32</v>
      </c>
      <c r="F753" s="4" t="s">
        <v>23</v>
      </c>
      <c r="G753" s="7">
        <v>2</v>
      </c>
      <c r="H753" s="1">
        <v>12000000</v>
      </c>
      <c r="I753" s="4">
        <v>1</v>
      </c>
      <c r="J753" s="8">
        <v>3.2407407407407406E-3</v>
      </c>
      <c r="K753" s="4" t="s">
        <v>18</v>
      </c>
      <c r="L753" s="4" t="s">
        <v>29</v>
      </c>
      <c r="M753" s="4" t="s">
        <v>40</v>
      </c>
      <c r="N753" s="4" t="s">
        <v>76</v>
      </c>
      <c r="O753" s="4" t="s">
        <v>26</v>
      </c>
    </row>
    <row r="754" spans="1:15" ht="21" customHeight="1" x14ac:dyDescent="0.25">
      <c r="A754" s="19"/>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1:15" ht="21" customHeight="1" x14ac:dyDescent="0.25">
      <c r="A755" s="19"/>
      <c r="B755" s="4" t="s">
        <v>14</v>
      </c>
      <c r="C755" s="5">
        <v>1</v>
      </c>
      <c r="D755" s="6" t="s">
        <v>59</v>
      </c>
      <c r="E755" s="4" t="s">
        <v>32</v>
      </c>
      <c r="F755" s="4" t="s">
        <v>23</v>
      </c>
      <c r="G755" s="7">
        <v>2</v>
      </c>
      <c r="H755" s="1">
        <v>12000000</v>
      </c>
      <c r="I755" s="4">
        <v>2</v>
      </c>
      <c r="J755" s="8">
        <v>3.2407407407407406E-3</v>
      </c>
      <c r="K755" s="4" t="s">
        <v>18</v>
      </c>
      <c r="L755" s="4" t="s">
        <v>29</v>
      </c>
      <c r="M755" s="4" t="s">
        <v>51</v>
      </c>
      <c r="N755" s="4" t="s">
        <v>66</v>
      </c>
      <c r="O755" s="4" t="s">
        <v>67</v>
      </c>
    </row>
    <row r="756" spans="1:15" ht="21" customHeight="1" x14ac:dyDescent="0.25">
      <c r="A756" s="19"/>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1:15" ht="21" customHeight="1" x14ac:dyDescent="0.25">
      <c r="A757" s="19"/>
      <c r="B757" s="4" t="s">
        <v>14</v>
      </c>
      <c r="C757" s="5">
        <v>11</v>
      </c>
      <c r="D757" s="6" t="s">
        <v>27</v>
      </c>
      <c r="E757" s="4" t="s">
        <v>32</v>
      </c>
      <c r="F757" s="4" t="s">
        <v>42</v>
      </c>
      <c r="G757" s="7">
        <v>2</v>
      </c>
      <c r="H757" s="1">
        <v>12000000</v>
      </c>
      <c r="I757" s="4">
        <v>5</v>
      </c>
      <c r="J757" s="8">
        <v>3.2407407407407406E-3</v>
      </c>
      <c r="K757" s="4" t="s">
        <v>18</v>
      </c>
      <c r="L757" s="4" t="s">
        <v>50</v>
      </c>
      <c r="M757" s="4" t="s">
        <v>20</v>
      </c>
      <c r="N757" s="4" t="s">
        <v>78</v>
      </c>
      <c r="O757" s="4" t="s">
        <v>63</v>
      </c>
    </row>
    <row r="758" spans="1:15" ht="21" customHeight="1" x14ac:dyDescent="0.25">
      <c r="A758" s="19"/>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1:15" ht="21" customHeight="1" x14ac:dyDescent="0.25">
      <c r="A759" s="19"/>
      <c r="B759" s="4" t="s">
        <v>14</v>
      </c>
      <c r="C759" s="5">
        <v>30</v>
      </c>
      <c r="D759" s="6" t="s">
        <v>27</v>
      </c>
      <c r="E759" s="4" t="s">
        <v>49</v>
      </c>
      <c r="F759" s="4" t="s">
        <v>23</v>
      </c>
      <c r="G759" s="7">
        <v>3</v>
      </c>
      <c r="H759" s="1">
        <v>15000000</v>
      </c>
      <c r="I759" s="4">
        <v>3</v>
      </c>
      <c r="J759" s="8">
        <v>3.2407407407407406E-3</v>
      </c>
      <c r="K759" s="4" t="s">
        <v>18</v>
      </c>
      <c r="L759" s="4" t="s">
        <v>29</v>
      </c>
      <c r="M759" s="4" t="s">
        <v>25</v>
      </c>
      <c r="N759" s="4" t="s">
        <v>76</v>
      </c>
      <c r="O759" s="4" t="s">
        <v>31</v>
      </c>
    </row>
    <row r="760" spans="1:15" ht="21" customHeight="1" x14ac:dyDescent="0.25">
      <c r="A760" s="19"/>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1:15" ht="21" customHeight="1" x14ac:dyDescent="0.25">
      <c r="A761" s="19"/>
      <c r="B761" s="4" t="s">
        <v>14</v>
      </c>
      <c r="C761" s="5">
        <v>24</v>
      </c>
      <c r="D761" s="6" t="s">
        <v>37</v>
      </c>
      <c r="E761" s="4" t="s">
        <v>16</v>
      </c>
      <c r="F761" s="4" t="s">
        <v>42</v>
      </c>
      <c r="G761" s="7">
        <v>4</v>
      </c>
      <c r="H761" s="1">
        <v>20000000</v>
      </c>
      <c r="I761" s="4">
        <v>1</v>
      </c>
      <c r="J761" s="8">
        <v>3.2407407407407406E-3</v>
      </c>
      <c r="K761" s="4" t="s">
        <v>61</v>
      </c>
      <c r="L761" s="4" t="s">
        <v>19</v>
      </c>
      <c r="M761" s="4" t="s">
        <v>30</v>
      </c>
      <c r="N761" s="4" t="s">
        <v>66</v>
      </c>
      <c r="O761" s="4" t="s">
        <v>36</v>
      </c>
    </row>
    <row r="762" spans="1:15" ht="21" customHeight="1" x14ac:dyDescent="0.25">
      <c r="A762" s="19"/>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1:15" ht="21" customHeight="1" x14ac:dyDescent="0.25">
      <c r="A763" s="19"/>
      <c r="B763" s="4" t="s">
        <v>14</v>
      </c>
      <c r="C763" s="5">
        <v>1</v>
      </c>
      <c r="D763" s="6" t="s">
        <v>37</v>
      </c>
      <c r="E763" s="4" t="s">
        <v>32</v>
      </c>
      <c r="F763" s="4" t="s">
        <v>45</v>
      </c>
      <c r="G763" s="7">
        <v>4</v>
      </c>
      <c r="H763" s="1">
        <v>20000000</v>
      </c>
      <c r="I763" s="4">
        <v>2</v>
      </c>
      <c r="J763" s="8">
        <v>3.2407407407407406E-3</v>
      </c>
      <c r="K763" s="4" t="s">
        <v>18</v>
      </c>
      <c r="L763" s="4" t="s">
        <v>39</v>
      </c>
      <c r="M763" s="4" t="s">
        <v>33</v>
      </c>
      <c r="N763" s="4" t="s">
        <v>78</v>
      </c>
      <c r="O763" s="4" t="s">
        <v>63</v>
      </c>
    </row>
    <row r="764" spans="1:15" ht="21" customHeight="1" x14ac:dyDescent="0.25">
      <c r="A764" s="19"/>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1:15" ht="21" customHeight="1" x14ac:dyDescent="0.25">
      <c r="A765" s="19"/>
      <c r="B765" s="4" t="s">
        <v>14</v>
      </c>
      <c r="C765" s="5">
        <v>8</v>
      </c>
      <c r="D765" s="6" t="s">
        <v>37</v>
      </c>
      <c r="E765" s="4" t="s">
        <v>32</v>
      </c>
      <c r="F765" s="4" t="s">
        <v>23</v>
      </c>
      <c r="G765" s="7">
        <v>5</v>
      </c>
      <c r="H765" s="1">
        <v>25000000</v>
      </c>
      <c r="I765" s="4">
        <v>4</v>
      </c>
      <c r="J765" s="8">
        <v>3.2407407407407406E-3</v>
      </c>
      <c r="K765" s="4" t="s">
        <v>18</v>
      </c>
      <c r="L765" s="4" t="s">
        <v>24</v>
      </c>
      <c r="M765" s="4" t="s">
        <v>20</v>
      </c>
      <c r="N765" s="4" t="s">
        <v>77</v>
      </c>
      <c r="O765" s="4" t="s">
        <v>65</v>
      </c>
    </row>
    <row r="766" spans="1:15" ht="21" customHeight="1" x14ac:dyDescent="0.25">
      <c r="A766" s="19"/>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1:15" ht="21" customHeight="1" x14ac:dyDescent="0.25">
      <c r="A767" s="19"/>
      <c r="B767" s="4" t="s">
        <v>14</v>
      </c>
      <c r="C767" s="5">
        <v>11</v>
      </c>
      <c r="D767" s="6" t="s">
        <v>37</v>
      </c>
      <c r="E767" s="4" t="s">
        <v>38</v>
      </c>
      <c r="F767" s="4" t="s">
        <v>42</v>
      </c>
      <c r="G767" s="7">
        <v>3</v>
      </c>
      <c r="H767" s="1">
        <v>15000000</v>
      </c>
      <c r="I767" s="4">
        <v>1</v>
      </c>
      <c r="J767" s="8">
        <v>3.2407407407407406E-3</v>
      </c>
      <c r="K767" s="4" t="s">
        <v>18</v>
      </c>
      <c r="L767" s="4" t="s">
        <v>35</v>
      </c>
      <c r="M767" s="4" t="s">
        <v>48</v>
      </c>
      <c r="N767" s="4" t="s">
        <v>78</v>
      </c>
      <c r="O767" s="4" t="s">
        <v>41</v>
      </c>
    </row>
    <row r="768" spans="1:15" ht="21" customHeight="1" x14ac:dyDescent="0.25">
      <c r="A768" s="19"/>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1:15" ht="21" customHeight="1" x14ac:dyDescent="0.25">
      <c r="A769" s="19"/>
      <c r="B769" s="4" t="s">
        <v>14</v>
      </c>
      <c r="C769" s="5">
        <v>22</v>
      </c>
      <c r="D769" s="6" t="s">
        <v>44</v>
      </c>
      <c r="E769" s="4" t="s">
        <v>32</v>
      </c>
      <c r="F769" s="4" t="s">
        <v>42</v>
      </c>
      <c r="G769" s="7">
        <v>1</v>
      </c>
      <c r="H769" s="1">
        <v>19000000</v>
      </c>
      <c r="I769" s="4">
        <v>1</v>
      </c>
      <c r="J769" s="8">
        <v>3.2407407407407406E-3</v>
      </c>
      <c r="K769" s="4" t="s">
        <v>46</v>
      </c>
      <c r="L769" s="4" t="s">
        <v>64</v>
      </c>
      <c r="M769" s="4" t="s">
        <v>51</v>
      </c>
      <c r="N769" s="4" t="s">
        <v>76</v>
      </c>
      <c r="O769" s="4" t="s">
        <v>31</v>
      </c>
    </row>
    <row r="770" spans="1:15" ht="21" customHeight="1" x14ac:dyDescent="0.25">
      <c r="A770" s="19"/>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1:15" ht="21" customHeight="1" x14ac:dyDescent="0.25">
      <c r="A771" s="19"/>
      <c r="B771" s="4" t="s">
        <v>14</v>
      </c>
      <c r="C771" s="5">
        <v>22</v>
      </c>
      <c r="D771" s="6" t="s">
        <v>44</v>
      </c>
      <c r="E771" s="4" t="s">
        <v>32</v>
      </c>
      <c r="F771" s="4" t="s">
        <v>42</v>
      </c>
      <c r="G771" s="7">
        <v>3</v>
      </c>
      <c r="H771" s="1">
        <v>15000000</v>
      </c>
      <c r="I771" s="4">
        <v>1</v>
      </c>
      <c r="J771" s="8">
        <v>3.2407407407407406E-3</v>
      </c>
      <c r="K771" s="4" t="s">
        <v>18</v>
      </c>
      <c r="L771" s="4" t="s">
        <v>19</v>
      </c>
      <c r="M771" s="4" t="s">
        <v>48</v>
      </c>
      <c r="N771" s="4" t="s">
        <v>78</v>
      </c>
      <c r="O771" s="4" t="s">
        <v>63</v>
      </c>
    </row>
    <row r="772" spans="1:15" ht="21" customHeight="1" x14ac:dyDescent="0.25">
      <c r="A772" s="19"/>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1:15" ht="21" customHeight="1" x14ac:dyDescent="0.25">
      <c r="A773" s="19"/>
      <c r="B773" s="4" t="s">
        <v>14</v>
      </c>
      <c r="C773" s="5">
        <v>11</v>
      </c>
      <c r="D773" s="6" t="s">
        <v>57</v>
      </c>
      <c r="E773" s="4" t="s">
        <v>16</v>
      </c>
      <c r="F773" s="4" t="s">
        <v>42</v>
      </c>
      <c r="G773" s="7">
        <v>2</v>
      </c>
      <c r="H773" s="1">
        <v>12000000</v>
      </c>
      <c r="I773" s="4">
        <v>4</v>
      </c>
      <c r="J773" s="8">
        <v>3.2407407407407406E-3</v>
      </c>
      <c r="K773" s="4" t="s">
        <v>18</v>
      </c>
      <c r="L773" s="4" t="s">
        <v>19</v>
      </c>
      <c r="M773" s="4" t="s">
        <v>43</v>
      </c>
      <c r="N773" s="4" t="s">
        <v>66</v>
      </c>
      <c r="O773" s="4" t="s">
        <v>36</v>
      </c>
    </row>
    <row r="774" spans="1:15" ht="21" customHeight="1" x14ac:dyDescent="0.25">
      <c r="A774" s="19"/>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1:15" ht="21" customHeight="1" x14ac:dyDescent="0.25">
      <c r="A775" s="19"/>
      <c r="B775" s="4" t="s">
        <v>70</v>
      </c>
      <c r="C775" s="5">
        <v>15</v>
      </c>
      <c r="D775" s="6" t="s">
        <v>58</v>
      </c>
      <c r="E775" s="4" t="s">
        <v>38</v>
      </c>
      <c r="F775" s="4" t="s">
        <v>17</v>
      </c>
      <c r="G775" s="7">
        <v>0</v>
      </c>
      <c r="H775" s="1">
        <v>0</v>
      </c>
      <c r="I775" s="4">
        <v>2</v>
      </c>
      <c r="J775" s="8">
        <v>3.2407407407407406E-3</v>
      </c>
      <c r="K775" s="4"/>
      <c r="L775" s="4"/>
      <c r="M775" s="4" t="s">
        <v>43</v>
      </c>
      <c r="N775" s="4" t="s">
        <v>76</v>
      </c>
      <c r="O775" s="4" t="s">
        <v>26</v>
      </c>
    </row>
    <row r="776" spans="1:15" ht="21" customHeight="1" x14ac:dyDescent="0.25">
      <c r="A776" s="19"/>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1:15" ht="21" customHeight="1" x14ac:dyDescent="0.25">
      <c r="A777" s="19"/>
      <c r="B777" s="4" t="s">
        <v>70</v>
      </c>
      <c r="C777" s="5">
        <v>14</v>
      </c>
      <c r="D777" s="6" t="s">
        <v>22</v>
      </c>
      <c r="E777" s="4" t="s">
        <v>28</v>
      </c>
      <c r="F777" s="4" t="s">
        <v>42</v>
      </c>
      <c r="G777" s="7">
        <v>0</v>
      </c>
      <c r="H777" s="1">
        <v>0</v>
      </c>
      <c r="I777" s="4">
        <v>4</v>
      </c>
      <c r="J777" s="8">
        <v>3.2407407407407406E-3</v>
      </c>
      <c r="K777" s="4"/>
      <c r="L777" s="4"/>
      <c r="M777" s="4" t="s">
        <v>43</v>
      </c>
      <c r="N777" s="4" t="s">
        <v>78</v>
      </c>
      <c r="O777" s="4" t="s">
        <v>41</v>
      </c>
    </row>
    <row r="778" spans="1:15" ht="21" customHeight="1" x14ac:dyDescent="0.25">
      <c r="A778" s="19"/>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1:15" ht="21" customHeight="1" x14ac:dyDescent="0.25">
      <c r="A779" s="19"/>
      <c r="B779" s="4" t="s">
        <v>70</v>
      </c>
      <c r="C779" s="5">
        <v>1</v>
      </c>
      <c r="D779" s="6" t="s">
        <v>37</v>
      </c>
      <c r="E779" s="4" t="s">
        <v>16</v>
      </c>
      <c r="F779" s="4" t="s">
        <v>42</v>
      </c>
      <c r="G779" s="7">
        <v>0</v>
      </c>
      <c r="H779" s="1">
        <v>0</v>
      </c>
      <c r="I779" s="4">
        <v>1</v>
      </c>
      <c r="J779" s="8">
        <v>3.2407407407407406E-3</v>
      </c>
      <c r="K779" s="4"/>
      <c r="L779" s="4"/>
      <c r="M779" s="4" t="s">
        <v>43</v>
      </c>
      <c r="N779" s="4" t="s">
        <v>76</v>
      </c>
      <c r="O779" s="4" t="s">
        <v>52</v>
      </c>
    </row>
    <row r="780" spans="1:15" ht="21" customHeight="1" x14ac:dyDescent="0.25">
      <c r="A780" s="19"/>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1:15" ht="21" customHeight="1" x14ac:dyDescent="0.25">
      <c r="A781" s="19"/>
      <c r="B781" s="4" t="s">
        <v>70</v>
      </c>
      <c r="C781" s="5">
        <v>15</v>
      </c>
      <c r="D781" s="6" t="s">
        <v>58</v>
      </c>
      <c r="E781" s="4" t="s">
        <v>38</v>
      </c>
      <c r="F781" s="4" t="s">
        <v>17</v>
      </c>
      <c r="G781" s="7">
        <v>0</v>
      </c>
      <c r="H781" s="1">
        <v>0</v>
      </c>
      <c r="I781" s="4">
        <v>2</v>
      </c>
      <c r="J781" s="8">
        <v>3.2407407407407406E-3</v>
      </c>
      <c r="K781" s="4"/>
      <c r="L781" s="4"/>
      <c r="M781" s="4" t="s">
        <v>43</v>
      </c>
      <c r="N781" s="4" t="s">
        <v>76</v>
      </c>
      <c r="O781" s="4" t="s">
        <v>26</v>
      </c>
    </row>
    <row r="782" spans="1:15" ht="21" customHeight="1" x14ac:dyDescent="0.25">
      <c r="A782" s="19"/>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1:15" ht="21" customHeight="1" x14ac:dyDescent="0.25">
      <c r="A783" s="19"/>
      <c r="B783" s="4" t="s">
        <v>14</v>
      </c>
      <c r="C783" s="5">
        <v>19</v>
      </c>
      <c r="D783" s="6" t="s">
        <v>22</v>
      </c>
      <c r="E783" s="4" t="s">
        <v>28</v>
      </c>
      <c r="F783" s="4" t="s">
        <v>45</v>
      </c>
      <c r="G783" s="7">
        <v>1</v>
      </c>
      <c r="H783" s="1">
        <v>7000000</v>
      </c>
      <c r="I783" s="4">
        <v>5</v>
      </c>
      <c r="J783" s="8">
        <v>3.2986111111111111E-3</v>
      </c>
      <c r="K783" s="4" t="s">
        <v>18</v>
      </c>
      <c r="L783" s="4" t="s">
        <v>24</v>
      </c>
      <c r="M783" s="4" t="s">
        <v>48</v>
      </c>
      <c r="N783" s="4" t="s">
        <v>78</v>
      </c>
      <c r="O783" s="4" t="s">
        <v>53</v>
      </c>
    </row>
    <row r="784" spans="1:15" ht="21" customHeight="1" x14ac:dyDescent="0.25">
      <c r="A784" s="19"/>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1:15" ht="21" customHeight="1" x14ac:dyDescent="0.25">
      <c r="A785" s="19"/>
      <c r="B785" s="4" t="s">
        <v>14</v>
      </c>
      <c r="C785" s="5">
        <v>11</v>
      </c>
      <c r="D785" s="6" t="s">
        <v>37</v>
      </c>
      <c r="E785" s="4" t="s">
        <v>16</v>
      </c>
      <c r="F785" s="4" t="s">
        <v>45</v>
      </c>
      <c r="G785" s="7">
        <v>2</v>
      </c>
      <c r="H785" s="1">
        <v>38000000</v>
      </c>
      <c r="I785" s="4">
        <v>1</v>
      </c>
      <c r="J785" s="8">
        <v>3.2986111111111111E-3</v>
      </c>
      <c r="K785" s="4" t="s">
        <v>46</v>
      </c>
      <c r="L785" s="4" t="s">
        <v>19</v>
      </c>
      <c r="M785" s="4" t="s">
        <v>40</v>
      </c>
      <c r="N785" s="4" t="s">
        <v>78</v>
      </c>
      <c r="O785" s="4" t="s">
        <v>53</v>
      </c>
    </row>
    <row r="786" spans="1:15" ht="21" customHeight="1" x14ac:dyDescent="0.25">
      <c r="A786" s="19"/>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1:15" ht="21" customHeight="1" x14ac:dyDescent="0.25">
      <c r="A787" s="19"/>
      <c r="B787" s="4" t="s">
        <v>14</v>
      </c>
      <c r="C787" s="5">
        <v>21</v>
      </c>
      <c r="D787" s="6" t="s">
        <v>37</v>
      </c>
      <c r="E787" s="4" t="s">
        <v>28</v>
      </c>
      <c r="F787" s="4" t="s">
        <v>17</v>
      </c>
      <c r="G787" s="7">
        <v>5</v>
      </c>
      <c r="H787" s="1">
        <v>20000000</v>
      </c>
      <c r="I787" s="4">
        <v>5</v>
      </c>
      <c r="J787" s="8">
        <v>3.2986111111111111E-3</v>
      </c>
      <c r="K787" s="4" t="s">
        <v>18</v>
      </c>
      <c r="L787" s="4" t="s">
        <v>56</v>
      </c>
      <c r="M787" s="4" t="s">
        <v>20</v>
      </c>
      <c r="N787" s="4" t="s">
        <v>76</v>
      </c>
      <c r="O787" s="4" t="s">
        <v>31</v>
      </c>
    </row>
    <row r="788" spans="1:15" ht="21" customHeight="1" x14ac:dyDescent="0.25">
      <c r="A788" s="19"/>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1:15" ht="21" customHeight="1" x14ac:dyDescent="0.25">
      <c r="A789" s="19"/>
      <c r="B789" s="4" t="s">
        <v>14</v>
      </c>
      <c r="C789" s="5">
        <v>28</v>
      </c>
      <c r="D789" s="6" t="s">
        <v>44</v>
      </c>
      <c r="E789" s="4" t="s">
        <v>38</v>
      </c>
      <c r="F789" s="4" t="s">
        <v>23</v>
      </c>
      <c r="G789" s="7">
        <v>2</v>
      </c>
      <c r="H789" s="1">
        <v>12000000</v>
      </c>
      <c r="I789" s="4">
        <v>3</v>
      </c>
      <c r="J789" s="8">
        <v>3.2986111111111111E-3</v>
      </c>
      <c r="K789" s="4" t="s">
        <v>18</v>
      </c>
      <c r="L789" s="4" t="s">
        <v>39</v>
      </c>
      <c r="M789" s="4" t="s">
        <v>51</v>
      </c>
      <c r="N789" s="4" t="s">
        <v>78</v>
      </c>
      <c r="O789" s="4" t="s">
        <v>62</v>
      </c>
    </row>
    <row r="790" spans="1:15" ht="21" customHeight="1" x14ac:dyDescent="0.25">
      <c r="A790" s="19"/>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1:15" ht="21" customHeight="1" x14ac:dyDescent="0.25">
      <c r="A791" s="19"/>
      <c r="B791" s="4" t="s">
        <v>14</v>
      </c>
      <c r="C791" s="5">
        <v>25</v>
      </c>
      <c r="D791" s="6" t="s">
        <v>69</v>
      </c>
      <c r="E791" s="4" t="s">
        <v>16</v>
      </c>
      <c r="F791" s="4" t="s">
        <v>23</v>
      </c>
      <c r="G791" s="7">
        <v>2</v>
      </c>
      <c r="H791" s="1">
        <v>12000000</v>
      </c>
      <c r="I791" s="4">
        <v>1</v>
      </c>
      <c r="J791" s="8">
        <v>3.2986111111111111E-3</v>
      </c>
      <c r="K791" s="4" t="s">
        <v>18</v>
      </c>
      <c r="L791" s="4" t="s">
        <v>56</v>
      </c>
      <c r="M791" s="4" t="s">
        <v>43</v>
      </c>
      <c r="N791" s="4" t="s">
        <v>77</v>
      </c>
      <c r="O791" s="4" t="s">
        <v>54</v>
      </c>
    </row>
    <row r="792" spans="1:15" ht="21" customHeight="1" x14ac:dyDescent="0.25">
      <c r="A792" s="19"/>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1:15" ht="21" customHeight="1" x14ac:dyDescent="0.25">
      <c r="A793" s="19"/>
      <c r="B793" s="4" t="s">
        <v>14</v>
      </c>
      <c r="C793" s="5">
        <v>19</v>
      </c>
      <c r="D793" s="6" t="s">
        <v>22</v>
      </c>
      <c r="E793" s="4" t="s">
        <v>28</v>
      </c>
      <c r="F793" s="4" t="s">
        <v>45</v>
      </c>
      <c r="G793" s="7">
        <v>1</v>
      </c>
      <c r="H793" s="1">
        <v>7000000</v>
      </c>
      <c r="I793" s="4">
        <v>5</v>
      </c>
      <c r="J793" s="8">
        <v>3.2986111111111111E-3</v>
      </c>
      <c r="K793" s="4" t="s">
        <v>18</v>
      </c>
      <c r="L793" s="4" t="s">
        <v>24</v>
      </c>
      <c r="M793" s="4" t="s">
        <v>48</v>
      </c>
      <c r="N793" s="4" t="s">
        <v>78</v>
      </c>
      <c r="O793" s="4" t="s">
        <v>53</v>
      </c>
    </row>
    <row r="794" spans="1:15" ht="21" customHeight="1" x14ac:dyDescent="0.25">
      <c r="A794" s="19"/>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1:15" ht="21" customHeight="1" x14ac:dyDescent="0.25">
      <c r="A795" s="19"/>
      <c r="B795" s="4" t="s">
        <v>70</v>
      </c>
      <c r="C795" s="5">
        <v>19</v>
      </c>
      <c r="D795" s="6" t="s">
        <v>27</v>
      </c>
      <c r="E795" s="4" t="s">
        <v>16</v>
      </c>
      <c r="F795" s="4" t="s">
        <v>42</v>
      </c>
      <c r="G795" s="7">
        <v>0</v>
      </c>
      <c r="H795" s="1">
        <v>0</v>
      </c>
      <c r="I795" s="4">
        <v>6</v>
      </c>
      <c r="J795" s="8">
        <v>3.2986111111111111E-3</v>
      </c>
      <c r="K795" s="4"/>
      <c r="L795" s="4"/>
      <c r="M795" s="4" t="s">
        <v>30</v>
      </c>
      <c r="N795" s="4" t="s">
        <v>76</v>
      </c>
      <c r="O795" s="4" t="s">
        <v>71</v>
      </c>
    </row>
    <row r="796" spans="1:15" ht="21" customHeight="1" x14ac:dyDescent="0.25">
      <c r="A796" s="19"/>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1:15" ht="21" customHeight="1" x14ac:dyDescent="0.25">
      <c r="A797" s="19"/>
      <c r="B797" s="4" t="s">
        <v>70</v>
      </c>
      <c r="C797" s="5">
        <v>11</v>
      </c>
      <c r="D797" s="6" t="s">
        <v>55</v>
      </c>
      <c r="E797" s="4" t="s">
        <v>38</v>
      </c>
      <c r="F797" s="4" t="s">
        <v>23</v>
      </c>
      <c r="G797" s="7">
        <v>0</v>
      </c>
      <c r="H797" s="1">
        <v>0</v>
      </c>
      <c r="I797" s="4">
        <v>4</v>
      </c>
      <c r="J797" s="8">
        <v>3.2986111111111111E-3</v>
      </c>
      <c r="K797" s="4"/>
      <c r="L797" s="4"/>
      <c r="M797" s="4" t="s">
        <v>30</v>
      </c>
      <c r="N797" s="4" t="s">
        <v>77</v>
      </c>
      <c r="O797" s="4" t="s">
        <v>65</v>
      </c>
    </row>
    <row r="798" spans="1:15" ht="21" customHeight="1" x14ac:dyDescent="0.25">
      <c r="A798" s="19"/>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1:15" ht="21" customHeight="1" x14ac:dyDescent="0.25">
      <c r="A799" s="19"/>
      <c r="B799" s="4" t="s">
        <v>14</v>
      </c>
      <c r="C799" s="5">
        <v>1</v>
      </c>
      <c r="D799" s="6" t="s">
        <v>59</v>
      </c>
      <c r="E799" s="4" t="s">
        <v>49</v>
      </c>
      <c r="F799" s="4" t="s">
        <v>23</v>
      </c>
      <c r="G799" s="7">
        <v>4</v>
      </c>
      <c r="H799" s="1">
        <v>20000000</v>
      </c>
      <c r="I799" s="4">
        <v>4</v>
      </c>
      <c r="J799" s="8">
        <v>3.3333333333333335E-3</v>
      </c>
      <c r="K799" s="4" t="s">
        <v>61</v>
      </c>
      <c r="L799" s="4" t="s">
        <v>64</v>
      </c>
      <c r="M799" s="4" t="s">
        <v>43</v>
      </c>
      <c r="N799" s="4" t="s">
        <v>78</v>
      </c>
      <c r="O799" s="4" t="s">
        <v>63</v>
      </c>
    </row>
    <row r="800" spans="1:15" ht="21" customHeight="1" x14ac:dyDescent="0.25">
      <c r="A800" s="19"/>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1:15" ht="21" customHeight="1" x14ac:dyDescent="0.25">
      <c r="A801" s="19"/>
      <c r="B801" s="4" t="s">
        <v>14</v>
      </c>
      <c r="C801" s="5">
        <v>13</v>
      </c>
      <c r="D801" s="6" t="s">
        <v>37</v>
      </c>
      <c r="E801" s="4" t="s">
        <v>16</v>
      </c>
      <c r="F801" s="4" t="s">
        <v>23</v>
      </c>
      <c r="G801" s="7">
        <v>1</v>
      </c>
      <c r="H801" s="1">
        <v>19000000</v>
      </c>
      <c r="I801" s="4">
        <v>4</v>
      </c>
      <c r="J801" s="8">
        <v>3.3333333333333335E-3</v>
      </c>
      <c r="K801" s="4" t="s">
        <v>46</v>
      </c>
      <c r="L801" s="4" t="s">
        <v>56</v>
      </c>
      <c r="M801" s="4" t="s">
        <v>33</v>
      </c>
      <c r="N801" s="4" t="s">
        <v>76</v>
      </c>
      <c r="O801" s="4" t="s">
        <v>31</v>
      </c>
    </row>
    <row r="802" spans="1:15" ht="21" customHeight="1" x14ac:dyDescent="0.25">
      <c r="A802" s="19"/>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1:15" ht="21" customHeight="1" x14ac:dyDescent="0.25">
      <c r="A803" s="19"/>
      <c r="B803" s="4" t="s">
        <v>14</v>
      </c>
      <c r="C803" s="5">
        <v>17</v>
      </c>
      <c r="D803" s="6" t="s">
        <v>44</v>
      </c>
      <c r="E803" s="4" t="s">
        <v>16</v>
      </c>
      <c r="F803" s="4" t="s">
        <v>42</v>
      </c>
      <c r="G803" s="7">
        <v>2</v>
      </c>
      <c r="H803" s="1">
        <v>12000000</v>
      </c>
      <c r="I803" s="4">
        <v>3</v>
      </c>
      <c r="J803" s="8">
        <v>3.3333333333333335E-3</v>
      </c>
      <c r="K803" s="4" t="s">
        <v>18</v>
      </c>
      <c r="L803" s="4" t="s">
        <v>29</v>
      </c>
      <c r="M803" s="4" t="s">
        <v>40</v>
      </c>
      <c r="N803" s="4" t="s">
        <v>66</v>
      </c>
      <c r="O803" s="4" t="s">
        <v>67</v>
      </c>
    </row>
    <row r="804" spans="1:15" ht="21" customHeight="1" x14ac:dyDescent="0.25">
      <c r="A804" s="19"/>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1:15" ht="21" customHeight="1" x14ac:dyDescent="0.25">
      <c r="A805" s="19"/>
      <c r="B805" s="4" t="s">
        <v>14</v>
      </c>
      <c r="C805" s="5">
        <v>16</v>
      </c>
      <c r="D805" s="6" t="s">
        <v>69</v>
      </c>
      <c r="E805" s="4" t="s">
        <v>73</v>
      </c>
      <c r="F805" s="4" t="s">
        <v>23</v>
      </c>
      <c r="G805" s="7">
        <v>5</v>
      </c>
      <c r="H805" s="1">
        <v>25000000</v>
      </c>
      <c r="I805" s="4">
        <v>2</v>
      </c>
      <c r="J805" s="8">
        <v>3.3333333333333335E-3</v>
      </c>
      <c r="K805" s="4" t="s">
        <v>18</v>
      </c>
      <c r="L805" s="4" t="s">
        <v>19</v>
      </c>
      <c r="M805" s="4" t="s">
        <v>25</v>
      </c>
      <c r="N805" s="4" t="s">
        <v>77</v>
      </c>
      <c r="O805" s="4" t="s">
        <v>65</v>
      </c>
    </row>
    <row r="806" spans="1:15" ht="21" customHeight="1" x14ac:dyDescent="0.25">
      <c r="A806" s="19"/>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1:15" ht="21" customHeight="1" x14ac:dyDescent="0.25">
      <c r="A807" s="19"/>
      <c r="B807" s="4" t="s">
        <v>14</v>
      </c>
      <c r="C807" s="5">
        <v>1</v>
      </c>
      <c r="D807" s="6" t="s">
        <v>59</v>
      </c>
      <c r="E807" s="4" t="s">
        <v>49</v>
      </c>
      <c r="F807" s="4" t="s">
        <v>23</v>
      </c>
      <c r="G807" s="7">
        <v>4</v>
      </c>
      <c r="H807" s="1">
        <v>20000000</v>
      </c>
      <c r="I807" s="4">
        <v>4</v>
      </c>
      <c r="J807" s="8">
        <v>3.3333333333333335E-3</v>
      </c>
      <c r="K807" s="4" t="s">
        <v>61</v>
      </c>
      <c r="L807" s="4" t="s">
        <v>64</v>
      </c>
      <c r="M807" s="4" t="s">
        <v>43</v>
      </c>
      <c r="N807" s="4" t="s">
        <v>78</v>
      </c>
      <c r="O807" s="4" t="s">
        <v>63</v>
      </c>
    </row>
    <row r="808" spans="1:15" ht="21" customHeight="1" x14ac:dyDescent="0.25">
      <c r="A808" s="19"/>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1:15" ht="21" customHeight="1" x14ac:dyDescent="0.25">
      <c r="A809" s="19"/>
      <c r="B809" s="4" t="s">
        <v>70</v>
      </c>
      <c r="C809" s="5">
        <v>6</v>
      </c>
      <c r="D809" s="6" t="s">
        <v>27</v>
      </c>
      <c r="E809" s="4" t="s">
        <v>16</v>
      </c>
      <c r="F809" s="4" t="s">
        <v>23</v>
      </c>
      <c r="G809" s="7">
        <v>0</v>
      </c>
      <c r="H809" s="1">
        <v>0</v>
      </c>
      <c r="I809" s="4">
        <v>1</v>
      </c>
      <c r="J809" s="8">
        <v>3.3333333333333335E-3</v>
      </c>
      <c r="K809" s="4"/>
      <c r="L809" s="4"/>
      <c r="M809" s="4" t="s">
        <v>33</v>
      </c>
      <c r="N809" s="4" t="s">
        <v>76</v>
      </c>
      <c r="O809" s="4" t="s">
        <v>71</v>
      </c>
    </row>
    <row r="810" spans="1:15" ht="21" customHeight="1" x14ac:dyDescent="0.25">
      <c r="A810" s="19"/>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1:15" ht="21" customHeight="1" x14ac:dyDescent="0.25">
      <c r="A811" s="19"/>
      <c r="B811" s="4" t="s">
        <v>70</v>
      </c>
      <c r="C811" s="5">
        <v>11</v>
      </c>
      <c r="D811" s="6" t="s">
        <v>44</v>
      </c>
      <c r="E811" s="4" t="s">
        <v>49</v>
      </c>
      <c r="F811" s="4" t="s">
        <v>17</v>
      </c>
      <c r="G811" s="7">
        <v>0</v>
      </c>
      <c r="H811" s="1">
        <v>0</v>
      </c>
      <c r="I811" s="4">
        <v>2</v>
      </c>
      <c r="J811" s="8">
        <v>3.3333333333333335E-3</v>
      </c>
      <c r="K811" s="4"/>
      <c r="L811" s="4"/>
      <c r="M811" s="4" t="s">
        <v>48</v>
      </c>
      <c r="N811" s="4" t="s">
        <v>78</v>
      </c>
      <c r="O811" s="4" t="s">
        <v>62</v>
      </c>
    </row>
    <row r="812" spans="1:15" ht="21" customHeight="1" x14ac:dyDescent="0.25">
      <c r="A812" s="19"/>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1:15" ht="21" customHeight="1" x14ac:dyDescent="0.25">
      <c r="A813" s="19"/>
      <c r="B813" s="4" t="s">
        <v>14</v>
      </c>
      <c r="C813" s="5">
        <v>18</v>
      </c>
      <c r="D813" s="6" t="s">
        <v>57</v>
      </c>
      <c r="E813" s="4" t="s">
        <v>28</v>
      </c>
      <c r="F813" s="4" t="s">
        <v>42</v>
      </c>
      <c r="G813" s="7">
        <v>5</v>
      </c>
      <c r="H813" s="1">
        <v>20000000</v>
      </c>
      <c r="I813" s="4">
        <v>1</v>
      </c>
      <c r="J813" s="8">
        <v>3.6111111111111114E-3</v>
      </c>
      <c r="K813" s="4" t="s">
        <v>18</v>
      </c>
      <c r="L813" s="4" t="s">
        <v>64</v>
      </c>
      <c r="M813" s="4" t="s">
        <v>51</v>
      </c>
      <c r="N813" s="4" t="s">
        <v>77</v>
      </c>
      <c r="O813" s="4" t="s">
        <v>34</v>
      </c>
    </row>
    <row r="814" spans="1:15" ht="21" customHeight="1" x14ac:dyDescent="0.25">
      <c r="A814" s="19"/>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1:15" ht="21" customHeight="1" x14ac:dyDescent="0.25">
      <c r="A815" s="19"/>
      <c r="B815" s="4" t="s">
        <v>14</v>
      </c>
      <c r="C815" s="5">
        <v>23</v>
      </c>
      <c r="D815" s="6" t="s">
        <v>37</v>
      </c>
      <c r="E815" s="4" t="s">
        <v>16</v>
      </c>
      <c r="F815" s="4" t="s">
        <v>17</v>
      </c>
      <c r="G815" s="7">
        <v>1</v>
      </c>
      <c r="H815" s="1">
        <v>19000000</v>
      </c>
      <c r="I815" s="4">
        <v>2</v>
      </c>
      <c r="J815" s="8">
        <v>3.6111111111111114E-3</v>
      </c>
      <c r="K815" s="4" t="s">
        <v>46</v>
      </c>
      <c r="L815" s="4" t="s">
        <v>56</v>
      </c>
      <c r="M815" s="4" t="s">
        <v>20</v>
      </c>
      <c r="N815" s="4" t="s">
        <v>78</v>
      </c>
      <c r="O815" s="4" t="s">
        <v>41</v>
      </c>
    </row>
    <row r="816" spans="1:15" ht="21" customHeight="1" x14ac:dyDescent="0.25">
      <c r="A816" s="19"/>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1:15" ht="21" customHeight="1" x14ac:dyDescent="0.25">
      <c r="A817" s="19"/>
      <c r="B817" s="4" t="s">
        <v>14</v>
      </c>
      <c r="C817" s="5">
        <v>30</v>
      </c>
      <c r="D817" s="6" t="s">
        <v>37</v>
      </c>
      <c r="E817" s="4" t="s">
        <v>16</v>
      </c>
      <c r="F817" s="4" t="s">
        <v>23</v>
      </c>
      <c r="G817" s="7">
        <v>3</v>
      </c>
      <c r="H817" s="1">
        <v>12000000</v>
      </c>
      <c r="I817" s="4">
        <v>1</v>
      </c>
      <c r="J817" s="8">
        <v>3.6111111111111114E-3</v>
      </c>
      <c r="K817" s="4" t="s">
        <v>18</v>
      </c>
      <c r="L817" s="4" t="s">
        <v>19</v>
      </c>
      <c r="M817" s="4" t="s">
        <v>48</v>
      </c>
      <c r="N817" s="4" t="s">
        <v>78</v>
      </c>
      <c r="O817" s="4" t="s">
        <v>41</v>
      </c>
    </row>
    <row r="818" spans="1:15" ht="21" customHeight="1" x14ac:dyDescent="0.25">
      <c r="A818" s="19"/>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1:15" ht="21" customHeight="1" x14ac:dyDescent="0.25">
      <c r="A819" s="19"/>
      <c r="B819" s="4" t="s">
        <v>14</v>
      </c>
      <c r="C819" s="5">
        <v>1</v>
      </c>
      <c r="D819" s="6" t="s">
        <v>44</v>
      </c>
      <c r="E819" s="4" t="s">
        <v>32</v>
      </c>
      <c r="F819" s="4" t="s">
        <v>17</v>
      </c>
      <c r="G819" s="7">
        <v>5</v>
      </c>
      <c r="H819" s="1">
        <v>25000000</v>
      </c>
      <c r="I819" s="4">
        <v>2</v>
      </c>
      <c r="J819" s="8">
        <v>3.6111111111111114E-3</v>
      </c>
      <c r="K819" s="4" t="s">
        <v>18</v>
      </c>
      <c r="L819" s="4" t="s">
        <v>29</v>
      </c>
      <c r="M819" s="4" t="s">
        <v>40</v>
      </c>
      <c r="N819" s="4" t="s">
        <v>77</v>
      </c>
      <c r="O819" s="4" t="s">
        <v>65</v>
      </c>
    </row>
    <row r="820" spans="1:15" ht="21" customHeight="1" x14ac:dyDescent="0.25">
      <c r="A820" s="19"/>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1:15" ht="21" customHeight="1" x14ac:dyDescent="0.25">
      <c r="A821" s="19"/>
      <c r="B821" s="4" t="s">
        <v>14</v>
      </c>
      <c r="C821" s="5">
        <v>18</v>
      </c>
      <c r="D821" s="6" t="s">
        <v>57</v>
      </c>
      <c r="E821" s="4" t="s">
        <v>28</v>
      </c>
      <c r="F821" s="4" t="s">
        <v>42</v>
      </c>
      <c r="G821" s="7">
        <v>5</v>
      </c>
      <c r="H821" s="1">
        <v>20000000</v>
      </c>
      <c r="I821" s="4">
        <v>1</v>
      </c>
      <c r="J821" s="8">
        <v>3.6111111111111114E-3</v>
      </c>
      <c r="K821" s="4" t="s">
        <v>18</v>
      </c>
      <c r="L821" s="4" t="s">
        <v>64</v>
      </c>
      <c r="M821" s="4" t="s">
        <v>51</v>
      </c>
      <c r="N821" s="4" t="s">
        <v>77</v>
      </c>
      <c r="O821" s="4" t="s">
        <v>34</v>
      </c>
    </row>
    <row r="822" spans="1:15" ht="21" customHeight="1" x14ac:dyDescent="0.25">
      <c r="A822" s="19"/>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1:15" ht="21" customHeight="1" x14ac:dyDescent="0.25">
      <c r="A823" s="19"/>
      <c r="B823" s="4" t="s">
        <v>70</v>
      </c>
      <c r="C823" s="5">
        <v>22</v>
      </c>
      <c r="D823" s="6" t="s">
        <v>27</v>
      </c>
      <c r="E823" s="4" t="s">
        <v>38</v>
      </c>
      <c r="F823" s="4" t="s">
        <v>68</v>
      </c>
      <c r="G823" s="7">
        <v>0</v>
      </c>
      <c r="H823" s="1">
        <v>0</v>
      </c>
      <c r="I823" s="4">
        <v>6</v>
      </c>
      <c r="J823" s="8">
        <v>3.6111111111111114E-3</v>
      </c>
      <c r="K823" s="4"/>
      <c r="L823" s="4"/>
      <c r="M823" s="4" t="s">
        <v>30</v>
      </c>
      <c r="N823" s="4" t="s">
        <v>78</v>
      </c>
      <c r="O823" s="4" t="s">
        <v>53</v>
      </c>
    </row>
    <row r="824" spans="1:15" ht="21" customHeight="1" x14ac:dyDescent="0.25">
      <c r="A824" s="19"/>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1:15" ht="21" customHeight="1" x14ac:dyDescent="0.25">
      <c r="A825" s="19"/>
      <c r="B825" s="4" t="s">
        <v>70</v>
      </c>
      <c r="C825" s="5">
        <v>20</v>
      </c>
      <c r="D825" s="6" t="s">
        <v>44</v>
      </c>
      <c r="E825" s="4" t="s">
        <v>32</v>
      </c>
      <c r="F825" s="4" t="s">
        <v>45</v>
      </c>
      <c r="G825" s="7">
        <v>0</v>
      </c>
      <c r="H825" s="1">
        <v>0</v>
      </c>
      <c r="I825" s="4">
        <v>3</v>
      </c>
      <c r="J825" s="8">
        <v>3.6111111111111114E-3</v>
      </c>
      <c r="K825" s="4"/>
      <c r="L825" s="4"/>
      <c r="M825" s="4" t="s">
        <v>20</v>
      </c>
      <c r="N825" s="4" t="s">
        <v>76</v>
      </c>
      <c r="O825" s="4" t="s">
        <v>52</v>
      </c>
    </row>
    <row r="826" spans="1:15" ht="21" customHeight="1" x14ac:dyDescent="0.25">
      <c r="A826" s="19"/>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1:15" ht="21" customHeight="1" x14ac:dyDescent="0.25">
      <c r="A827" s="19"/>
      <c r="B827" s="4" t="s">
        <v>70</v>
      </c>
      <c r="C827" s="5">
        <v>3</v>
      </c>
      <c r="D827" s="6" t="s">
        <v>55</v>
      </c>
      <c r="E827" s="4" t="s">
        <v>32</v>
      </c>
      <c r="F827" s="4" t="s">
        <v>23</v>
      </c>
      <c r="G827" s="7">
        <v>0</v>
      </c>
      <c r="H827" s="1">
        <v>0</v>
      </c>
      <c r="I827" s="4">
        <v>1</v>
      </c>
      <c r="J827" s="8">
        <v>3.6111111111111114E-3</v>
      </c>
      <c r="K827" s="4"/>
      <c r="L827" s="4"/>
      <c r="M827" s="4" t="s">
        <v>25</v>
      </c>
      <c r="N827" s="4" t="s">
        <v>78</v>
      </c>
      <c r="O827" s="4" t="s">
        <v>53</v>
      </c>
    </row>
    <row r="828" spans="1:15" ht="21" customHeight="1" x14ac:dyDescent="0.25">
      <c r="A828" s="19"/>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1:15" ht="21" customHeight="1" x14ac:dyDescent="0.25">
      <c r="A829" s="19"/>
      <c r="B829" s="4" t="s">
        <v>14</v>
      </c>
      <c r="C829" s="5">
        <v>17</v>
      </c>
      <c r="D829" s="6" t="s">
        <v>22</v>
      </c>
      <c r="E829" s="4" t="s">
        <v>73</v>
      </c>
      <c r="F829" s="4" t="s">
        <v>42</v>
      </c>
      <c r="G829" s="7">
        <v>2</v>
      </c>
      <c r="H829" s="1">
        <v>12000000</v>
      </c>
      <c r="I829" s="4">
        <v>4</v>
      </c>
      <c r="J829" s="8">
        <v>3.6342592592592594E-3</v>
      </c>
      <c r="K829" s="4" t="s">
        <v>18</v>
      </c>
      <c r="L829" s="4" t="s">
        <v>29</v>
      </c>
      <c r="M829" s="4" t="s">
        <v>43</v>
      </c>
      <c r="N829" s="4" t="s">
        <v>77</v>
      </c>
      <c r="O829" s="4" t="s">
        <v>54</v>
      </c>
    </row>
    <row r="830" spans="1:15" ht="21" customHeight="1" x14ac:dyDescent="0.25">
      <c r="A830" s="19"/>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1:15" ht="21" customHeight="1" x14ac:dyDescent="0.25">
      <c r="A831" s="19"/>
      <c r="B831" s="4" t="s">
        <v>14</v>
      </c>
      <c r="C831" s="5">
        <v>29</v>
      </c>
      <c r="D831" s="6" t="s">
        <v>27</v>
      </c>
      <c r="E831" s="4" t="s">
        <v>16</v>
      </c>
      <c r="F831" s="4" t="s">
        <v>45</v>
      </c>
      <c r="G831" s="7">
        <v>1</v>
      </c>
      <c r="H831" s="1">
        <v>7000000</v>
      </c>
      <c r="I831" s="4">
        <v>4</v>
      </c>
      <c r="J831" s="8">
        <v>3.6342592592592594E-3</v>
      </c>
      <c r="K831" s="4" t="s">
        <v>18</v>
      </c>
      <c r="L831" s="4" t="s">
        <v>29</v>
      </c>
      <c r="M831" s="4" t="s">
        <v>48</v>
      </c>
      <c r="N831" s="4" t="s">
        <v>77</v>
      </c>
      <c r="O831" s="4" t="s">
        <v>34</v>
      </c>
    </row>
    <row r="832" spans="1:15" ht="21" customHeight="1" x14ac:dyDescent="0.25">
      <c r="A832" s="19"/>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1:15" ht="21" customHeight="1" x14ac:dyDescent="0.25">
      <c r="A833" s="19"/>
      <c r="B833" s="4" t="s">
        <v>14</v>
      </c>
      <c r="C833" s="5">
        <v>17</v>
      </c>
      <c r="D833" s="6" t="s">
        <v>37</v>
      </c>
      <c r="E833" s="4" t="s">
        <v>28</v>
      </c>
      <c r="F833" s="4" t="s">
        <v>17</v>
      </c>
      <c r="G833" s="7">
        <v>1</v>
      </c>
      <c r="H833" s="1">
        <v>19000000</v>
      </c>
      <c r="I833" s="4">
        <v>2</v>
      </c>
      <c r="J833" s="8">
        <v>3.6342592592592594E-3</v>
      </c>
      <c r="K833" s="4" t="s">
        <v>46</v>
      </c>
      <c r="L833" s="4" t="s">
        <v>24</v>
      </c>
      <c r="M833" s="4" t="s">
        <v>25</v>
      </c>
      <c r="N833" s="4" t="s">
        <v>76</v>
      </c>
      <c r="O833" s="4" t="s">
        <v>26</v>
      </c>
    </row>
    <row r="834" spans="1:15" ht="21" customHeight="1" x14ac:dyDescent="0.25">
      <c r="A834" s="19"/>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1:15" ht="21" customHeight="1" x14ac:dyDescent="0.25">
      <c r="A835" s="19"/>
      <c r="B835" s="4" t="s">
        <v>14</v>
      </c>
      <c r="C835" s="5">
        <v>1</v>
      </c>
      <c r="D835" s="6" t="s">
        <v>37</v>
      </c>
      <c r="E835" s="4" t="s">
        <v>38</v>
      </c>
      <c r="F835" s="4" t="s">
        <v>17</v>
      </c>
      <c r="G835" s="7">
        <v>3</v>
      </c>
      <c r="H835" s="1">
        <v>15000000</v>
      </c>
      <c r="I835" s="4">
        <v>5</v>
      </c>
      <c r="J835" s="8">
        <v>3.6342592592592594E-3</v>
      </c>
      <c r="K835" s="4" t="s">
        <v>18</v>
      </c>
      <c r="L835" s="4" t="s">
        <v>29</v>
      </c>
      <c r="M835" s="4" t="s">
        <v>20</v>
      </c>
      <c r="N835" s="4" t="s">
        <v>78</v>
      </c>
      <c r="O835" s="4" t="s">
        <v>53</v>
      </c>
    </row>
    <row r="836" spans="1:15" ht="21" customHeight="1" x14ac:dyDescent="0.25">
      <c r="A836" s="19"/>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1:15" ht="21" customHeight="1" x14ac:dyDescent="0.25">
      <c r="A837" s="19"/>
      <c r="B837" s="4" t="s">
        <v>14</v>
      </c>
      <c r="C837" s="5">
        <v>4</v>
      </c>
      <c r="D837" s="6" t="s">
        <v>44</v>
      </c>
      <c r="E837" s="4" t="s">
        <v>16</v>
      </c>
      <c r="F837" s="4" t="s">
        <v>23</v>
      </c>
      <c r="G837" s="7">
        <v>2</v>
      </c>
      <c r="H837" s="1">
        <v>12000000</v>
      </c>
      <c r="I837" s="4">
        <v>1</v>
      </c>
      <c r="J837" s="8">
        <v>3.6342592592592594E-3</v>
      </c>
      <c r="K837" s="4" t="s">
        <v>18</v>
      </c>
      <c r="L837" s="4" t="s">
        <v>24</v>
      </c>
      <c r="M837" s="4" t="s">
        <v>43</v>
      </c>
      <c r="N837" s="4" t="s">
        <v>66</v>
      </c>
      <c r="O837" s="4" t="s">
        <v>36</v>
      </c>
    </row>
    <row r="838" spans="1:15" ht="21" customHeight="1" x14ac:dyDescent="0.25">
      <c r="A838" s="19"/>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1:15" ht="21" customHeight="1" x14ac:dyDescent="0.25">
      <c r="A839" s="19"/>
      <c r="B839" s="4" t="s">
        <v>14</v>
      </c>
      <c r="C839" s="5">
        <v>17</v>
      </c>
      <c r="D839" s="6" t="s">
        <v>22</v>
      </c>
      <c r="E839" s="4" t="s">
        <v>73</v>
      </c>
      <c r="F839" s="4" t="s">
        <v>42</v>
      </c>
      <c r="G839" s="7">
        <v>2</v>
      </c>
      <c r="H839" s="1">
        <v>12000000</v>
      </c>
      <c r="I839" s="4">
        <v>4</v>
      </c>
      <c r="J839" s="8">
        <v>3.6342592592592594E-3</v>
      </c>
      <c r="K839" s="4" t="s">
        <v>18</v>
      </c>
      <c r="L839" s="4" t="s">
        <v>29</v>
      </c>
      <c r="M839" s="4" t="s">
        <v>43</v>
      </c>
      <c r="N839" s="4" t="s">
        <v>77</v>
      </c>
      <c r="O839" s="4" t="s">
        <v>54</v>
      </c>
    </row>
    <row r="840" spans="1:15" ht="21" customHeight="1" x14ac:dyDescent="0.25">
      <c r="A840" s="19"/>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1:15" ht="21" customHeight="1" x14ac:dyDescent="0.25">
      <c r="A841" s="19"/>
      <c r="B841" s="4" t="s">
        <v>70</v>
      </c>
      <c r="C841" s="5">
        <v>12</v>
      </c>
      <c r="D841" s="6" t="s">
        <v>22</v>
      </c>
      <c r="E841" s="4" t="s">
        <v>49</v>
      </c>
      <c r="F841" s="4" t="s">
        <v>42</v>
      </c>
      <c r="G841" s="7">
        <v>0</v>
      </c>
      <c r="H841" s="1">
        <v>0</v>
      </c>
      <c r="I841" s="4">
        <v>1</v>
      </c>
      <c r="J841" s="8">
        <v>3.6342592592592594E-3</v>
      </c>
      <c r="K841" s="4"/>
      <c r="L841" s="4"/>
      <c r="M841" s="4" t="s">
        <v>30</v>
      </c>
      <c r="N841" s="4" t="s">
        <v>76</v>
      </c>
      <c r="O841" s="4" t="s">
        <v>26</v>
      </c>
    </row>
    <row r="842" spans="1:15" ht="21" customHeight="1" x14ac:dyDescent="0.25">
      <c r="A842" s="19"/>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1:15" ht="21" customHeight="1" x14ac:dyDescent="0.25">
      <c r="A843" s="19"/>
      <c r="B843" s="4" t="s">
        <v>14</v>
      </c>
      <c r="C843" s="5">
        <v>8</v>
      </c>
      <c r="D843" s="6" t="s">
        <v>55</v>
      </c>
      <c r="E843" s="4" t="s">
        <v>32</v>
      </c>
      <c r="F843" s="4" t="s">
        <v>17</v>
      </c>
      <c r="G843" s="7">
        <v>3</v>
      </c>
      <c r="H843" s="1">
        <v>15000000</v>
      </c>
      <c r="I843" s="4">
        <v>5</v>
      </c>
      <c r="J843" s="8">
        <v>3.645833333333333E-3</v>
      </c>
      <c r="K843" s="4" t="s">
        <v>18</v>
      </c>
      <c r="L843" s="4" t="s">
        <v>56</v>
      </c>
      <c r="M843" s="4" t="s">
        <v>25</v>
      </c>
      <c r="N843" s="4" t="s">
        <v>78</v>
      </c>
      <c r="O843" s="4" t="s">
        <v>53</v>
      </c>
    </row>
    <row r="844" spans="1:15" ht="21" customHeight="1" x14ac:dyDescent="0.25">
      <c r="A844" s="19"/>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1:15" ht="21" customHeight="1" x14ac:dyDescent="0.25">
      <c r="A845" s="19"/>
      <c r="B845" s="4" t="s">
        <v>14</v>
      </c>
      <c r="C845" s="5">
        <v>30</v>
      </c>
      <c r="D845" s="6" t="s">
        <v>27</v>
      </c>
      <c r="E845" s="4" t="s">
        <v>32</v>
      </c>
      <c r="F845" s="4" t="s">
        <v>42</v>
      </c>
      <c r="G845" s="7">
        <v>4</v>
      </c>
      <c r="H845" s="1">
        <v>20000000</v>
      </c>
      <c r="I845" s="4">
        <v>3</v>
      </c>
      <c r="J845" s="8">
        <v>3.645833333333333E-3</v>
      </c>
      <c r="K845" s="4" t="s">
        <v>18</v>
      </c>
      <c r="L845" s="4" t="s">
        <v>19</v>
      </c>
      <c r="M845" s="4" t="s">
        <v>40</v>
      </c>
      <c r="N845" s="4" t="s">
        <v>77</v>
      </c>
      <c r="O845" s="4" t="s">
        <v>34</v>
      </c>
    </row>
    <row r="846" spans="1:15" ht="21" customHeight="1" x14ac:dyDescent="0.25">
      <c r="A846" s="19"/>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1:15" ht="21" customHeight="1" x14ac:dyDescent="0.25">
      <c r="A847" s="19"/>
      <c r="B847" s="4" t="s">
        <v>14</v>
      </c>
      <c r="C847" s="5">
        <v>3</v>
      </c>
      <c r="D847" s="6" t="s">
        <v>44</v>
      </c>
      <c r="E847" s="4" t="s">
        <v>28</v>
      </c>
      <c r="F847" s="4" t="s">
        <v>42</v>
      </c>
      <c r="G847" s="7">
        <v>2</v>
      </c>
      <c r="H847" s="1">
        <v>12000000</v>
      </c>
      <c r="I847" s="4">
        <v>4</v>
      </c>
      <c r="J847" s="8">
        <v>3.645833333333333E-3</v>
      </c>
      <c r="K847" s="4" t="s">
        <v>18</v>
      </c>
      <c r="L847" s="4" t="s">
        <v>35</v>
      </c>
      <c r="M847" s="4" t="s">
        <v>40</v>
      </c>
      <c r="N847" s="4" t="s">
        <v>78</v>
      </c>
      <c r="O847" s="4" t="s">
        <v>62</v>
      </c>
    </row>
    <row r="848" spans="1:15" ht="21" customHeight="1" x14ac:dyDescent="0.25">
      <c r="A848" s="19"/>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1:15" ht="21" customHeight="1" x14ac:dyDescent="0.25">
      <c r="A849" s="19"/>
      <c r="B849" s="4" t="s">
        <v>14</v>
      </c>
      <c r="C849" s="5">
        <v>19</v>
      </c>
      <c r="D849" s="6" t="s">
        <v>44</v>
      </c>
      <c r="E849" s="4" t="s">
        <v>49</v>
      </c>
      <c r="F849" s="4" t="s">
        <v>23</v>
      </c>
      <c r="G849" s="7">
        <v>3</v>
      </c>
      <c r="H849" s="1">
        <v>15000000</v>
      </c>
      <c r="I849" s="4">
        <v>3</v>
      </c>
      <c r="J849" s="8">
        <v>3.645833333333333E-3</v>
      </c>
      <c r="K849" s="4" t="s">
        <v>18</v>
      </c>
      <c r="L849" s="4" t="s">
        <v>29</v>
      </c>
      <c r="M849" s="4" t="s">
        <v>30</v>
      </c>
      <c r="N849" s="4" t="s">
        <v>78</v>
      </c>
      <c r="O849" s="4" t="s">
        <v>41</v>
      </c>
    </row>
    <row r="850" spans="1:15" ht="21" customHeight="1" x14ac:dyDescent="0.25">
      <c r="A850" s="19"/>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1:15" ht="21" customHeight="1" x14ac:dyDescent="0.25">
      <c r="A851" s="19"/>
      <c r="B851" s="4" t="s">
        <v>14</v>
      </c>
      <c r="C851" s="5">
        <v>14</v>
      </c>
      <c r="D851" s="6" t="s">
        <v>69</v>
      </c>
      <c r="E851" s="4" t="s">
        <v>28</v>
      </c>
      <c r="F851" s="4" t="s">
        <v>17</v>
      </c>
      <c r="G851" s="7">
        <v>2</v>
      </c>
      <c r="H851" s="1">
        <v>12000000</v>
      </c>
      <c r="I851" s="4">
        <v>2</v>
      </c>
      <c r="J851" s="8">
        <v>3.645833333333333E-3</v>
      </c>
      <c r="K851" s="4" t="s">
        <v>18</v>
      </c>
      <c r="L851" s="4" t="s">
        <v>24</v>
      </c>
      <c r="M851" s="4" t="s">
        <v>43</v>
      </c>
      <c r="N851" s="4" t="s">
        <v>76</v>
      </c>
      <c r="O851" s="4" t="s">
        <v>31</v>
      </c>
    </row>
    <row r="852" spans="1:15" ht="21" customHeight="1" x14ac:dyDescent="0.25">
      <c r="A852" s="19"/>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1:15" ht="21" customHeight="1" x14ac:dyDescent="0.25">
      <c r="A853" s="19"/>
      <c r="B853" s="4" t="s">
        <v>14</v>
      </c>
      <c r="C853" s="5">
        <v>12</v>
      </c>
      <c r="D853" s="6" t="s">
        <v>60</v>
      </c>
      <c r="E853" s="4" t="s">
        <v>32</v>
      </c>
      <c r="F853" s="4" t="s">
        <v>17</v>
      </c>
      <c r="G853" s="7">
        <v>5</v>
      </c>
      <c r="H853" s="1">
        <v>25000000</v>
      </c>
      <c r="I853" s="4">
        <v>1</v>
      </c>
      <c r="J853" s="8">
        <v>3.645833333333333E-3</v>
      </c>
      <c r="K853" s="4" t="s">
        <v>18</v>
      </c>
      <c r="L853" s="4" t="s">
        <v>64</v>
      </c>
      <c r="M853" s="4" t="s">
        <v>43</v>
      </c>
      <c r="N853" s="4" t="s">
        <v>76</v>
      </c>
      <c r="O853" s="4" t="s">
        <v>52</v>
      </c>
    </row>
    <row r="854" spans="1:15" ht="21" customHeight="1" x14ac:dyDescent="0.25">
      <c r="A854" s="19"/>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1:15" ht="21" customHeight="1" x14ac:dyDescent="0.25">
      <c r="A855" s="19"/>
      <c r="B855" s="4" t="s">
        <v>70</v>
      </c>
      <c r="C855" s="5">
        <v>5</v>
      </c>
      <c r="D855" s="6" t="s">
        <v>37</v>
      </c>
      <c r="E855" s="4" t="s">
        <v>32</v>
      </c>
      <c r="F855" s="4" t="s">
        <v>17</v>
      </c>
      <c r="G855" s="7">
        <v>0</v>
      </c>
      <c r="H855" s="1">
        <v>0</v>
      </c>
      <c r="I855" s="4">
        <v>5</v>
      </c>
      <c r="J855" s="8">
        <v>3.645833333333333E-3</v>
      </c>
      <c r="K855" s="4"/>
      <c r="L855" s="4"/>
      <c r="M855" s="4" t="s">
        <v>48</v>
      </c>
      <c r="N855" s="4" t="s">
        <v>78</v>
      </c>
      <c r="O855" s="4" t="s">
        <v>41</v>
      </c>
    </row>
    <row r="856" spans="1:15" ht="21" customHeight="1" x14ac:dyDescent="0.25">
      <c r="A856" s="19"/>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1:15" ht="21" customHeight="1" x14ac:dyDescent="0.25">
      <c r="A857" s="19"/>
      <c r="B857" s="4" t="s">
        <v>70</v>
      </c>
      <c r="C857" s="5">
        <v>5</v>
      </c>
      <c r="D857" s="6" t="s">
        <v>69</v>
      </c>
      <c r="E857" s="4" t="s">
        <v>28</v>
      </c>
      <c r="F857" s="4" t="s">
        <v>42</v>
      </c>
      <c r="G857" s="7">
        <v>0</v>
      </c>
      <c r="H857" s="1">
        <v>0</v>
      </c>
      <c r="I857" s="4">
        <v>5</v>
      </c>
      <c r="J857" s="8">
        <v>3.645833333333333E-3</v>
      </c>
      <c r="K857" s="4"/>
      <c r="L857" s="4"/>
      <c r="M857" s="4" t="s">
        <v>51</v>
      </c>
      <c r="N857" s="4" t="s">
        <v>76</v>
      </c>
      <c r="O857" s="4" t="s">
        <v>75</v>
      </c>
    </row>
    <row r="858" spans="1:15" ht="21" customHeight="1" x14ac:dyDescent="0.25">
      <c r="A858" s="19"/>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1:15" ht="21" customHeight="1" x14ac:dyDescent="0.25">
      <c r="A859" s="19"/>
      <c r="B859" s="4" t="s">
        <v>14</v>
      </c>
      <c r="C859" s="5">
        <v>18</v>
      </c>
      <c r="D859" s="6" t="s">
        <v>60</v>
      </c>
      <c r="E859" s="4" t="s">
        <v>16</v>
      </c>
      <c r="F859" s="4" t="s">
        <v>17</v>
      </c>
      <c r="G859" s="7">
        <v>5</v>
      </c>
      <c r="H859" s="1">
        <v>25000000</v>
      </c>
      <c r="I859" s="4">
        <v>5</v>
      </c>
      <c r="J859" s="8">
        <v>4.340277777777778E-3</v>
      </c>
      <c r="K859" s="4" t="s">
        <v>18</v>
      </c>
      <c r="L859" s="4" t="s">
        <v>50</v>
      </c>
      <c r="M859" s="4" t="s">
        <v>33</v>
      </c>
      <c r="N859" s="4" t="s">
        <v>78</v>
      </c>
      <c r="O859" s="4" t="s">
        <v>63</v>
      </c>
    </row>
    <row r="860" spans="1:15" ht="21" customHeight="1" x14ac:dyDescent="0.25">
      <c r="A860" s="19"/>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1:15" ht="21" customHeight="1" x14ac:dyDescent="0.25">
      <c r="A861" s="19"/>
      <c r="B861" s="4" t="s">
        <v>14</v>
      </c>
      <c r="C861" s="5">
        <v>30</v>
      </c>
      <c r="D861" s="6" t="s">
        <v>27</v>
      </c>
      <c r="E861" s="4" t="s">
        <v>73</v>
      </c>
      <c r="F861" s="4" t="s">
        <v>42</v>
      </c>
      <c r="G861" s="7">
        <v>4</v>
      </c>
      <c r="H861" s="1">
        <v>20000000</v>
      </c>
      <c r="I861" s="4">
        <v>5</v>
      </c>
      <c r="J861" s="8">
        <v>4.340277777777778E-3</v>
      </c>
      <c r="K861" s="4" t="s">
        <v>61</v>
      </c>
      <c r="L861" s="4" t="s">
        <v>19</v>
      </c>
      <c r="M861" s="4" t="s">
        <v>48</v>
      </c>
      <c r="N861" s="4" t="s">
        <v>66</v>
      </c>
      <c r="O861" s="4" t="s">
        <v>36</v>
      </c>
    </row>
    <row r="862" spans="1:15" ht="21" customHeight="1" x14ac:dyDescent="0.25">
      <c r="A862" s="19"/>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1:15" ht="21" customHeight="1" x14ac:dyDescent="0.25">
      <c r="A863" s="19"/>
      <c r="B863" s="4" t="s">
        <v>14</v>
      </c>
      <c r="C863" s="5">
        <v>28</v>
      </c>
      <c r="D863" s="6" t="s">
        <v>27</v>
      </c>
      <c r="E863" s="4" t="s">
        <v>38</v>
      </c>
      <c r="F863" s="4" t="s">
        <v>17</v>
      </c>
      <c r="G863" s="7">
        <v>2</v>
      </c>
      <c r="H863" s="1">
        <v>12000000</v>
      </c>
      <c r="I863" s="4">
        <v>2</v>
      </c>
      <c r="J863" s="8">
        <v>4.340277777777778E-3</v>
      </c>
      <c r="K863" s="4" t="s">
        <v>18</v>
      </c>
      <c r="L863" s="4" t="s">
        <v>35</v>
      </c>
      <c r="M863" s="4" t="s">
        <v>33</v>
      </c>
      <c r="N863" s="4" t="s">
        <v>78</v>
      </c>
      <c r="O863" s="4" t="s">
        <v>53</v>
      </c>
    </row>
    <row r="864" spans="1:15" ht="21" customHeight="1" x14ac:dyDescent="0.25">
      <c r="A864" s="19"/>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1:15" ht="21" customHeight="1" x14ac:dyDescent="0.25">
      <c r="A865" s="19"/>
      <c r="B865" s="4" t="s">
        <v>14</v>
      </c>
      <c r="C865" s="5">
        <v>9</v>
      </c>
      <c r="D865" s="6" t="s">
        <v>37</v>
      </c>
      <c r="E865" s="4" t="s">
        <v>16</v>
      </c>
      <c r="F865" s="4" t="s">
        <v>17</v>
      </c>
      <c r="G865" s="7">
        <v>1</v>
      </c>
      <c r="H865" s="1">
        <v>7000000</v>
      </c>
      <c r="I865" s="4">
        <v>4</v>
      </c>
      <c r="J865" s="8">
        <v>4.340277777777778E-3</v>
      </c>
      <c r="K865" s="4" t="s">
        <v>18</v>
      </c>
      <c r="L865" s="4" t="s">
        <v>29</v>
      </c>
      <c r="M865" s="4" t="s">
        <v>40</v>
      </c>
      <c r="N865" s="4" t="s">
        <v>76</v>
      </c>
      <c r="O865" s="4" t="s">
        <v>31</v>
      </c>
    </row>
    <row r="866" spans="1:15" ht="21" customHeight="1" x14ac:dyDescent="0.25">
      <c r="A866" s="19"/>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1:15" ht="21" customHeight="1" x14ac:dyDescent="0.25">
      <c r="A867" s="19"/>
      <c r="B867" s="4" t="s">
        <v>14</v>
      </c>
      <c r="C867" s="5">
        <v>4</v>
      </c>
      <c r="D867" s="6" t="s">
        <v>44</v>
      </c>
      <c r="E867" s="4" t="s">
        <v>16</v>
      </c>
      <c r="F867" s="4" t="s">
        <v>42</v>
      </c>
      <c r="G867" s="7">
        <v>2</v>
      </c>
      <c r="H867" s="1">
        <v>38000000</v>
      </c>
      <c r="I867" s="4">
        <v>5</v>
      </c>
      <c r="J867" s="8">
        <v>4.340277777777778E-3</v>
      </c>
      <c r="K867" s="4" t="s">
        <v>46</v>
      </c>
      <c r="L867" s="4" t="s">
        <v>29</v>
      </c>
      <c r="M867" s="4" t="s">
        <v>20</v>
      </c>
      <c r="N867" s="4" t="s">
        <v>76</v>
      </c>
      <c r="O867" s="4" t="s">
        <v>31</v>
      </c>
    </row>
    <row r="868" spans="1:15" ht="21" customHeight="1" x14ac:dyDescent="0.25">
      <c r="A868" s="19"/>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1:15" ht="21" customHeight="1" x14ac:dyDescent="0.25">
      <c r="A869" s="19"/>
      <c r="B869" s="4" t="s">
        <v>14</v>
      </c>
      <c r="C869" s="5">
        <v>31</v>
      </c>
      <c r="D869" s="6" t="s">
        <v>69</v>
      </c>
      <c r="E869" s="4" t="s">
        <v>32</v>
      </c>
      <c r="F869" s="4" t="s">
        <v>23</v>
      </c>
      <c r="G869" s="7">
        <v>1</v>
      </c>
      <c r="H869" s="1">
        <v>19000000</v>
      </c>
      <c r="I869" s="4">
        <v>3</v>
      </c>
      <c r="J869" s="8">
        <v>4.340277777777778E-3</v>
      </c>
      <c r="K869" s="4" t="s">
        <v>46</v>
      </c>
      <c r="L869" s="4" t="s">
        <v>24</v>
      </c>
      <c r="M869" s="4" t="s">
        <v>30</v>
      </c>
      <c r="N869" s="4" t="s">
        <v>78</v>
      </c>
      <c r="O869" s="4" t="s">
        <v>53</v>
      </c>
    </row>
    <row r="870" spans="1:15" ht="21" customHeight="1" x14ac:dyDescent="0.25">
      <c r="A870" s="19"/>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1:15" ht="21" customHeight="1" x14ac:dyDescent="0.25">
      <c r="A871" s="19"/>
      <c r="B871" s="4" t="s">
        <v>70</v>
      </c>
      <c r="C871" s="5">
        <v>15</v>
      </c>
      <c r="D871" s="6" t="s">
        <v>27</v>
      </c>
      <c r="E871" s="4" t="s">
        <v>32</v>
      </c>
      <c r="F871" s="4" t="s">
        <v>42</v>
      </c>
      <c r="G871" s="7">
        <v>0</v>
      </c>
      <c r="H871" s="1">
        <v>0</v>
      </c>
      <c r="I871" s="4">
        <v>1</v>
      </c>
      <c r="J871" s="8">
        <v>4.340277777777778E-3</v>
      </c>
      <c r="K871" s="4"/>
      <c r="L871" s="4"/>
      <c r="M871" s="4" t="s">
        <v>43</v>
      </c>
      <c r="N871" s="4" t="s">
        <v>78</v>
      </c>
      <c r="O871" s="4" t="s">
        <v>53</v>
      </c>
    </row>
    <row r="872" spans="1:15" ht="21" customHeight="1" x14ac:dyDescent="0.25">
      <c r="A872" s="19"/>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1:15" ht="21" customHeight="1" x14ac:dyDescent="0.25">
      <c r="A873" s="19"/>
      <c r="B873" s="4" t="s">
        <v>14</v>
      </c>
      <c r="C873" s="5">
        <v>1</v>
      </c>
      <c r="D873" s="6" t="s">
        <v>59</v>
      </c>
      <c r="E873" s="4" t="s">
        <v>16</v>
      </c>
      <c r="F873" s="4" t="s">
        <v>42</v>
      </c>
      <c r="G873" s="7">
        <v>5</v>
      </c>
      <c r="H873" s="1">
        <v>25000000</v>
      </c>
      <c r="I873" s="4">
        <v>1</v>
      </c>
      <c r="J873" s="8">
        <v>4.3749999999999995E-3</v>
      </c>
      <c r="K873" s="4" t="s">
        <v>18</v>
      </c>
      <c r="L873" s="4" t="s">
        <v>19</v>
      </c>
      <c r="M873" s="4" t="s">
        <v>51</v>
      </c>
      <c r="N873" s="4" t="s">
        <v>78</v>
      </c>
      <c r="O873" s="4" t="s">
        <v>62</v>
      </c>
    </row>
    <row r="874" spans="1:15" ht="21" customHeight="1" x14ac:dyDescent="0.25">
      <c r="A874" s="19"/>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1:15" ht="21" customHeight="1" x14ac:dyDescent="0.25">
      <c r="A875" s="19"/>
      <c r="B875" s="4" t="s">
        <v>14</v>
      </c>
      <c r="C875" s="5">
        <v>27</v>
      </c>
      <c r="D875" s="6" t="s">
        <v>27</v>
      </c>
      <c r="E875" s="4" t="s">
        <v>32</v>
      </c>
      <c r="F875" s="4" t="s">
        <v>23</v>
      </c>
      <c r="G875" s="7">
        <v>2</v>
      </c>
      <c r="H875" s="1">
        <v>38000000</v>
      </c>
      <c r="I875" s="4">
        <v>3</v>
      </c>
      <c r="J875" s="8">
        <v>4.3749999999999995E-3</v>
      </c>
      <c r="K875" s="4" t="s">
        <v>46</v>
      </c>
      <c r="L875" s="4" t="s">
        <v>56</v>
      </c>
      <c r="M875" s="4" t="s">
        <v>33</v>
      </c>
      <c r="N875" s="4" t="s">
        <v>76</v>
      </c>
      <c r="O875" s="4" t="s">
        <v>31</v>
      </c>
    </row>
    <row r="876" spans="1:15" ht="21" customHeight="1" x14ac:dyDescent="0.25">
      <c r="A876" s="19"/>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1:15" ht="21" customHeight="1" x14ac:dyDescent="0.25">
      <c r="A877" s="19"/>
      <c r="B877" s="4" t="s">
        <v>14</v>
      </c>
      <c r="C877" s="5">
        <v>11</v>
      </c>
      <c r="D877" s="6" t="s">
        <v>37</v>
      </c>
      <c r="E877" s="4" t="s">
        <v>16</v>
      </c>
      <c r="F877" s="4" t="s">
        <v>23</v>
      </c>
      <c r="G877" s="7">
        <v>2</v>
      </c>
      <c r="H877" s="1">
        <v>12000000</v>
      </c>
      <c r="I877" s="4">
        <v>3</v>
      </c>
      <c r="J877" s="8">
        <v>4.3749999999999995E-3</v>
      </c>
      <c r="K877" s="4" t="s">
        <v>18</v>
      </c>
      <c r="L877" s="4" t="s">
        <v>50</v>
      </c>
      <c r="M877" s="4" t="s">
        <v>33</v>
      </c>
      <c r="N877" s="4" t="s">
        <v>66</v>
      </c>
      <c r="O877" s="4" t="s">
        <v>36</v>
      </c>
    </row>
    <row r="878" spans="1:15" ht="21" customHeight="1" x14ac:dyDescent="0.25">
      <c r="A878" s="19"/>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1:15" ht="21" customHeight="1" x14ac:dyDescent="0.25">
      <c r="A879" s="19"/>
      <c r="B879" s="4" t="s">
        <v>14</v>
      </c>
      <c r="C879" s="5">
        <v>31</v>
      </c>
      <c r="D879" s="6" t="s">
        <v>37</v>
      </c>
      <c r="E879" s="4" t="s">
        <v>38</v>
      </c>
      <c r="F879" s="4" t="s">
        <v>42</v>
      </c>
      <c r="G879" s="7">
        <v>3</v>
      </c>
      <c r="H879" s="1">
        <v>15000000</v>
      </c>
      <c r="I879" s="4">
        <v>1</v>
      </c>
      <c r="J879" s="8">
        <v>4.3749999999999995E-3</v>
      </c>
      <c r="K879" s="4" t="s">
        <v>18</v>
      </c>
      <c r="L879" s="4" t="s">
        <v>35</v>
      </c>
      <c r="M879" s="4" t="s">
        <v>51</v>
      </c>
      <c r="N879" s="4" t="s">
        <v>76</v>
      </c>
      <c r="O879" s="4" t="s">
        <v>31</v>
      </c>
    </row>
    <row r="880" spans="1:15" ht="21" customHeight="1" x14ac:dyDescent="0.25">
      <c r="A880" s="19"/>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1:15" ht="21" customHeight="1" x14ac:dyDescent="0.25">
      <c r="A881" s="19"/>
      <c r="B881" s="4" t="s">
        <v>14</v>
      </c>
      <c r="C881" s="5">
        <v>1</v>
      </c>
      <c r="D881" s="6" t="s">
        <v>44</v>
      </c>
      <c r="E881" s="4" t="s">
        <v>49</v>
      </c>
      <c r="F881" s="4" t="s">
        <v>42</v>
      </c>
      <c r="G881" s="7">
        <v>3</v>
      </c>
      <c r="H881" s="1">
        <v>15000000</v>
      </c>
      <c r="I881" s="4">
        <v>3</v>
      </c>
      <c r="J881" s="8">
        <v>4.3749999999999995E-3</v>
      </c>
      <c r="K881" s="4" t="s">
        <v>18</v>
      </c>
      <c r="L881" s="4" t="s">
        <v>29</v>
      </c>
      <c r="M881" s="4" t="s">
        <v>43</v>
      </c>
      <c r="N881" s="4" t="s">
        <v>76</v>
      </c>
      <c r="O881" s="4" t="s">
        <v>52</v>
      </c>
    </row>
    <row r="882" spans="1:15" ht="21" customHeight="1" x14ac:dyDescent="0.25">
      <c r="A882" s="19"/>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1:15" ht="21" customHeight="1" x14ac:dyDescent="0.25">
      <c r="A883" s="19"/>
      <c r="B883" s="4" t="s">
        <v>14</v>
      </c>
      <c r="C883" s="5">
        <v>1</v>
      </c>
      <c r="D883" s="6" t="s">
        <v>59</v>
      </c>
      <c r="E883" s="4" t="s">
        <v>16</v>
      </c>
      <c r="F883" s="4" t="s">
        <v>42</v>
      </c>
      <c r="G883" s="7">
        <v>5</v>
      </c>
      <c r="H883" s="1">
        <v>25000000</v>
      </c>
      <c r="I883" s="4">
        <v>1</v>
      </c>
      <c r="J883" s="8">
        <v>4.3749999999999995E-3</v>
      </c>
      <c r="K883" s="4" t="s">
        <v>18</v>
      </c>
      <c r="L883" s="4" t="s">
        <v>19</v>
      </c>
      <c r="M883" s="4" t="s">
        <v>51</v>
      </c>
      <c r="N883" s="4" t="s">
        <v>78</v>
      </c>
      <c r="O883" s="4" t="s">
        <v>62</v>
      </c>
    </row>
    <row r="884" spans="1:15" ht="21" customHeight="1" x14ac:dyDescent="0.25">
      <c r="A884" s="19"/>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1:15" ht="21" customHeight="1" x14ac:dyDescent="0.25">
      <c r="A885" s="19"/>
      <c r="B885" s="4" t="s">
        <v>70</v>
      </c>
      <c r="C885" s="5">
        <v>7</v>
      </c>
      <c r="D885" s="6" t="s">
        <v>37</v>
      </c>
      <c r="E885" s="4" t="s">
        <v>32</v>
      </c>
      <c r="F885" s="4" t="s">
        <v>23</v>
      </c>
      <c r="G885" s="7">
        <v>0</v>
      </c>
      <c r="H885" s="1">
        <v>0</v>
      </c>
      <c r="I885" s="4">
        <v>1</v>
      </c>
      <c r="J885" s="8">
        <v>4.3749999999999995E-3</v>
      </c>
      <c r="K885" s="4"/>
      <c r="L885" s="4"/>
      <c r="M885" s="4" t="s">
        <v>30</v>
      </c>
      <c r="N885" s="4" t="s">
        <v>78</v>
      </c>
      <c r="O885" s="4" t="s">
        <v>63</v>
      </c>
    </row>
    <row r="886" spans="1:15" ht="21" customHeight="1" x14ac:dyDescent="0.25">
      <c r="A886" s="19"/>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1:15" ht="21" customHeight="1" x14ac:dyDescent="0.25">
      <c r="A887" s="19"/>
      <c r="B887" s="4" t="s">
        <v>70</v>
      </c>
      <c r="C887" s="5">
        <v>11</v>
      </c>
      <c r="D887" s="6" t="s">
        <v>69</v>
      </c>
      <c r="E887" s="4" t="s">
        <v>32</v>
      </c>
      <c r="F887" s="4" t="s">
        <v>23</v>
      </c>
      <c r="G887" s="7">
        <v>0</v>
      </c>
      <c r="H887" s="1">
        <v>0</v>
      </c>
      <c r="I887" s="4">
        <v>2</v>
      </c>
      <c r="J887" s="8">
        <v>4.3749999999999995E-3</v>
      </c>
      <c r="K887" s="4"/>
      <c r="L887" s="4"/>
      <c r="M887" s="4" t="s">
        <v>40</v>
      </c>
      <c r="N887" s="4" t="s">
        <v>76</v>
      </c>
      <c r="O887" s="4" t="s">
        <v>26</v>
      </c>
    </row>
    <row r="888" spans="1:15" ht="21" customHeight="1" x14ac:dyDescent="0.25">
      <c r="A888" s="19"/>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1:15" ht="21" customHeight="1" x14ac:dyDescent="0.25">
      <c r="A889" s="19"/>
      <c r="B889" s="4" t="s">
        <v>14</v>
      </c>
      <c r="C889" s="5">
        <v>27</v>
      </c>
      <c r="D889" s="6" t="s">
        <v>37</v>
      </c>
      <c r="E889" s="4" t="s">
        <v>32</v>
      </c>
      <c r="F889" s="4" t="s">
        <v>42</v>
      </c>
      <c r="G889" s="7">
        <v>1</v>
      </c>
      <c r="H889" s="1">
        <v>19000000</v>
      </c>
      <c r="I889" s="4">
        <v>2</v>
      </c>
      <c r="J889" s="8">
        <v>4.3981481481481484E-3</v>
      </c>
      <c r="K889" s="4" t="s">
        <v>46</v>
      </c>
      <c r="L889" s="4" t="s">
        <v>19</v>
      </c>
      <c r="M889" s="4" t="s">
        <v>33</v>
      </c>
      <c r="N889" s="4" t="s">
        <v>76</v>
      </c>
      <c r="O889" s="4" t="s">
        <v>26</v>
      </c>
    </row>
    <row r="890" spans="1:15" ht="21" customHeight="1" x14ac:dyDescent="0.25">
      <c r="A890" s="19"/>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1:15" ht="21" customHeight="1" x14ac:dyDescent="0.25">
      <c r="A891" s="19"/>
      <c r="B891" s="4" t="s">
        <v>14</v>
      </c>
      <c r="C891" s="5">
        <v>31</v>
      </c>
      <c r="D891" s="6" t="s">
        <v>37</v>
      </c>
      <c r="E891" s="4" t="s">
        <v>32</v>
      </c>
      <c r="F891" s="4" t="s">
        <v>23</v>
      </c>
      <c r="G891" s="7">
        <v>4</v>
      </c>
      <c r="H891" s="1">
        <v>20000000</v>
      </c>
      <c r="I891" s="4">
        <v>1</v>
      </c>
      <c r="J891" s="8">
        <v>4.3981481481481484E-3</v>
      </c>
      <c r="K891" s="4" t="s">
        <v>61</v>
      </c>
      <c r="L891" s="4" t="s">
        <v>50</v>
      </c>
      <c r="M891" s="4" t="s">
        <v>43</v>
      </c>
      <c r="N891" s="4" t="s">
        <v>78</v>
      </c>
      <c r="O891" s="4" t="s">
        <v>62</v>
      </c>
    </row>
    <row r="892" spans="1:15" ht="21" customHeight="1" x14ac:dyDescent="0.25">
      <c r="A892" s="19"/>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1:15" ht="21" customHeight="1" x14ac:dyDescent="0.25">
      <c r="A893" s="19"/>
      <c r="B893" s="4" t="s">
        <v>14</v>
      </c>
      <c r="C893" s="5">
        <v>29</v>
      </c>
      <c r="D893" s="6" t="s">
        <v>37</v>
      </c>
      <c r="E893" s="4" t="s">
        <v>16</v>
      </c>
      <c r="F893" s="4" t="s">
        <v>23</v>
      </c>
      <c r="G893" s="7">
        <v>2</v>
      </c>
      <c r="H893" s="1">
        <v>10000000</v>
      </c>
      <c r="I893" s="4">
        <v>1</v>
      </c>
      <c r="J893" s="8">
        <v>4.3981481481481484E-3</v>
      </c>
      <c r="K893" s="4" t="s">
        <v>18</v>
      </c>
      <c r="L893" s="4" t="s">
        <v>29</v>
      </c>
      <c r="M893" s="4" t="s">
        <v>51</v>
      </c>
      <c r="N893" s="4" t="s">
        <v>76</v>
      </c>
      <c r="O893" s="4" t="s">
        <v>26</v>
      </c>
    </row>
    <row r="894" spans="1:15" ht="21" customHeight="1" x14ac:dyDescent="0.25">
      <c r="A894" s="19"/>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1:15" ht="21" customHeight="1" x14ac:dyDescent="0.25">
      <c r="A895" s="19"/>
      <c r="B895" s="4" t="s">
        <v>14</v>
      </c>
      <c r="C895" s="5">
        <v>17</v>
      </c>
      <c r="D895" s="6" t="s">
        <v>69</v>
      </c>
      <c r="E895" s="4" t="s">
        <v>73</v>
      </c>
      <c r="F895" s="4" t="s">
        <v>45</v>
      </c>
      <c r="G895" s="7">
        <v>3</v>
      </c>
      <c r="H895" s="1">
        <v>12000000</v>
      </c>
      <c r="I895" s="4">
        <v>1</v>
      </c>
      <c r="J895" s="8">
        <v>4.3981481481481484E-3</v>
      </c>
      <c r="K895" s="4" t="s">
        <v>18</v>
      </c>
      <c r="L895" s="4" t="s">
        <v>56</v>
      </c>
      <c r="M895" s="4" t="s">
        <v>48</v>
      </c>
      <c r="N895" s="4" t="s">
        <v>78</v>
      </c>
      <c r="O895" s="4" t="s">
        <v>63</v>
      </c>
    </row>
    <row r="896" spans="1:15" ht="21" customHeight="1" x14ac:dyDescent="0.25">
      <c r="A896" s="19"/>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1:15" ht="21" customHeight="1" x14ac:dyDescent="0.25">
      <c r="A897" s="19"/>
      <c r="B897" s="4" t="s">
        <v>70</v>
      </c>
      <c r="C897" s="5">
        <v>13</v>
      </c>
      <c r="D897" s="6" t="s">
        <v>27</v>
      </c>
      <c r="E897" s="4" t="s">
        <v>32</v>
      </c>
      <c r="F897" s="4" t="s">
        <v>23</v>
      </c>
      <c r="G897" s="7">
        <v>0</v>
      </c>
      <c r="H897" s="1">
        <v>0</v>
      </c>
      <c r="I897" s="4">
        <v>1</v>
      </c>
      <c r="J897" s="8">
        <v>4.3981481481481484E-3</v>
      </c>
      <c r="K897" s="4"/>
      <c r="L897" s="4"/>
      <c r="M897" s="4" t="s">
        <v>20</v>
      </c>
      <c r="N897" s="4" t="s">
        <v>66</v>
      </c>
      <c r="O897" s="4" t="s">
        <v>36</v>
      </c>
    </row>
    <row r="898" spans="1:15" ht="21" customHeight="1" x14ac:dyDescent="0.25">
      <c r="A898" s="19"/>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1:15" ht="21" customHeight="1" x14ac:dyDescent="0.25">
      <c r="A899" s="19"/>
      <c r="B899" s="4" t="s">
        <v>70</v>
      </c>
      <c r="C899" s="5">
        <v>19</v>
      </c>
      <c r="D899" s="6" t="s">
        <v>44</v>
      </c>
      <c r="E899" s="4" t="s">
        <v>32</v>
      </c>
      <c r="F899" s="4" t="s">
        <v>17</v>
      </c>
      <c r="G899" s="7">
        <v>0</v>
      </c>
      <c r="H899" s="1">
        <v>0</v>
      </c>
      <c r="I899" s="4">
        <v>2</v>
      </c>
      <c r="J899" s="8">
        <v>4.3981481481481484E-3</v>
      </c>
      <c r="K899" s="4"/>
      <c r="L899" s="4"/>
      <c r="M899" s="4" t="s">
        <v>30</v>
      </c>
      <c r="N899" s="4" t="s">
        <v>76</v>
      </c>
      <c r="O899" s="4" t="s">
        <v>26</v>
      </c>
    </row>
    <row r="900" spans="1:15" ht="21" customHeight="1" x14ac:dyDescent="0.25">
      <c r="A900" s="19"/>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1:15" ht="21" customHeight="1" x14ac:dyDescent="0.25">
      <c r="A901" s="19"/>
      <c r="B901" s="4" t="s">
        <v>70</v>
      </c>
      <c r="C901" s="5">
        <v>10</v>
      </c>
      <c r="D901" s="6" t="s">
        <v>69</v>
      </c>
      <c r="E901" s="4" t="s">
        <v>49</v>
      </c>
      <c r="F901" s="4" t="s">
        <v>42</v>
      </c>
      <c r="G901" s="7">
        <v>0</v>
      </c>
      <c r="H901" s="1">
        <v>0</v>
      </c>
      <c r="I901" s="4">
        <v>5</v>
      </c>
      <c r="J901" s="8">
        <v>4.3981481481481484E-3</v>
      </c>
      <c r="K901" s="4"/>
      <c r="L901" s="4"/>
      <c r="M901" s="4" t="s">
        <v>48</v>
      </c>
      <c r="N901" s="4" t="s">
        <v>78</v>
      </c>
      <c r="O901" s="4" t="s">
        <v>62</v>
      </c>
    </row>
    <row r="902" spans="1:15" ht="21" customHeight="1" x14ac:dyDescent="0.25">
      <c r="A902" s="19"/>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1:15" ht="21" customHeight="1" x14ac:dyDescent="0.25">
      <c r="A903" s="19"/>
      <c r="B903" s="4" t="s">
        <v>14</v>
      </c>
      <c r="C903" s="5">
        <v>1</v>
      </c>
      <c r="D903" s="6" t="s">
        <v>15</v>
      </c>
      <c r="E903" s="4" t="s">
        <v>28</v>
      </c>
      <c r="F903" s="4" t="s">
        <v>23</v>
      </c>
      <c r="G903" s="7">
        <v>2</v>
      </c>
      <c r="H903" s="1">
        <v>12000000</v>
      </c>
      <c r="I903" s="4">
        <v>1</v>
      </c>
      <c r="J903" s="8">
        <v>4.5138888888888893E-3</v>
      </c>
      <c r="K903" s="4" t="s">
        <v>18</v>
      </c>
      <c r="L903" s="4" t="s">
        <v>39</v>
      </c>
      <c r="M903" s="4" t="s">
        <v>48</v>
      </c>
      <c r="N903" s="4" t="s">
        <v>76</v>
      </c>
      <c r="O903" s="4" t="s">
        <v>26</v>
      </c>
    </row>
    <row r="904" spans="1:15" ht="21" customHeight="1" x14ac:dyDescent="0.25">
      <c r="A904" s="19"/>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1:15" ht="21" customHeight="1" x14ac:dyDescent="0.25">
      <c r="A905" s="19"/>
      <c r="B905" s="4" t="s">
        <v>14</v>
      </c>
      <c r="C905" s="5">
        <v>12</v>
      </c>
      <c r="D905" s="6" t="s">
        <v>60</v>
      </c>
      <c r="E905" s="4" t="s">
        <v>73</v>
      </c>
      <c r="F905" s="4" t="s">
        <v>42</v>
      </c>
      <c r="G905" s="7">
        <v>4</v>
      </c>
      <c r="H905" s="1">
        <v>11000000</v>
      </c>
      <c r="I905" s="4">
        <v>1</v>
      </c>
      <c r="J905" s="8">
        <v>4.5138888888888893E-3</v>
      </c>
      <c r="K905" s="4" t="s">
        <v>61</v>
      </c>
      <c r="L905" s="4" t="s">
        <v>24</v>
      </c>
      <c r="M905" s="4" t="s">
        <v>30</v>
      </c>
      <c r="N905" s="4" t="s">
        <v>76</v>
      </c>
      <c r="O905" s="4" t="s">
        <v>26</v>
      </c>
    </row>
    <row r="906" spans="1:15" ht="21" customHeight="1" x14ac:dyDescent="0.25">
      <c r="A906" s="19"/>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1:15" ht="21" customHeight="1" x14ac:dyDescent="0.25">
      <c r="A907" s="19"/>
      <c r="B907" s="4" t="s">
        <v>14</v>
      </c>
      <c r="C907" s="5">
        <v>16</v>
      </c>
      <c r="D907" s="6" t="s">
        <v>22</v>
      </c>
      <c r="E907" s="4" t="s">
        <v>73</v>
      </c>
      <c r="F907" s="4" t="s">
        <v>23</v>
      </c>
      <c r="G907" s="7">
        <v>5</v>
      </c>
      <c r="H907" s="1">
        <v>20000000</v>
      </c>
      <c r="I907" s="4">
        <v>3</v>
      </c>
      <c r="J907" s="8">
        <v>4.5138888888888893E-3</v>
      </c>
      <c r="K907" s="4" t="s">
        <v>18</v>
      </c>
      <c r="L907" s="4" t="s">
        <v>50</v>
      </c>
      <c r="M907" s="4" t="s">
        <v>51</v>
      </c>
      <c r="N907" s="4" t="s">
        <v>78</v>
      </c>
      <c r="O907" s="4" t="s">
        <v>41</v>
      </c>
    </row>
    <row r="908" spans="1:15" ht="21" customHeight="1" x14ac:dyDescent="0.25">
      <c r="A908" s="19"/>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1:15" ht="21" customHeight="1" x14ac:dyDescent="0.25">
      <c r="A909" s="19"/>
      <c r="B909" s="4" t="s">
        <v>14</v>
      </c>
      <c r="C909" s="5">
        <v>30</v>
      </c>
      <c r="D909" s="6" t="s">
        <v>27</v>
      </c>
      <c r="E909" s="4" t="s">
        <v>49</v>
      </c>
      <c r="F909" s="4" t="s">
        <v>42</v>
      </c>
      <c r="G909" s="7">
        <v>2</v>
      </c>
      <c r="H909" s="1">
        <v>12000000</v>
      </c>
      <c r="I909" s="4">
        <v>4</v>
      </c>
      <c r="J909" s="8">
        <v>4.5138888888888893E-3</v>
      </c>
      <c r="K909" s="4" t="s">
        <v>18</v>
      </c>
      <c r="L909" s="4" t="s">
        <v>29</v>
      </c>
      <c r="M909" s="4" t="s">
        <v>30</v>
      </c>
      <c r="N909" s="4" t="s">
        <v>78</v>
      </c>
      <c r="O909" s="4" t="s">
        <v>41</v>
      </c>
    </row>
    <row r="910" spans="1:15" ht="21" customHeight="1" x14ac:dyDescent="0.25">
      <c r="A910" s="19"/>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1:15" ht="21" customHeight="1" x14ac:dyDescent="0.25">
      <c r="A911" s="19"/>
      <c r="B911" s="4" t="s">
        <v>14</v>
      </c>
      <c r="C911" s="5">
        <v>8</v>
      </c>
      <c r="D911" s="6" t="s">
        <v>37</v>
      </c>
      <c r="E911" s="4" t="s">
        <v>28</v>
      </c>
      <c r="F911" s="4" t="s">
        <v>23</v>
      </c>
      <c r="G911" s="7">
        <v>1</v>
      </c>
      <c r="H911" s="1">
        <v>19000000</v>
      </c>
      <c r="I911" s="4">
        <v>3</v>
      </c>
      <c r="J911" s="8">
        <v>4.5138888888888893E-3</v>
      </c>
      <c r="K911" s="4" t="s">
        <v>46</v>
      </c>
      <c r="L911" s="4" t="s">
        <v>29</v>
      </c>
      <c r="M911" s="4" t="s">
        <v>33</v>
      </c>
      <c r="N911" s="4" t="s">
        <v>76</v>
      </c>
      <c r="O911" s="4" t="s">
        <v>31</v>
      </c>
    </row>
    <row r="912" spans="1:15" ht="21" customHeight="1" x14ac:dyDescent="0.25">
      <c r="A912" s="19"/>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1:15" ht="21" customHeight="1" x14ac:dyDescent="0.25">
      <c r="A913" s="19"/>
      <c r="B913" s="4" t="s">
        <v>14</v>
      </c>
      <c r="C913" s="5">
        <v>10</v>
      </c>
      <c r="D913" s="6" t="s">
        <v>37</v>
      </c>
      <c r="E913" s="4" t="s">
        <v>16</v>
      </c>
      <c r="F913" s="4" t="s">
        <v>23</v>
      </c>
      <c r="G913" s="7">
        <v>4</v>
      </c>
      <c r="H913" s="1">
        <v>11000000</v>
      </c>
      <c r="I913" s="4">
        <v>5</v>
      </c>
      <c r="J913" s="8">
        <v>4.5138888888888893E-3</v>
      </c>
      <c r="K913" s="4" t="s">
        <v>61</v>
      </c>
      <c r="L913" s="4" t="s">
        <v>35</v>
      </c>
      <c r="M913" s="4" t="s">
        <v>43</v>
      </c>
      <c r="N913" s="4" t="s">
        <v>66</v>
      </c>
      <c r="O913" s="4" t="s">
        <v>36</v>
      </c>
    </row>
    <row r="914" spans="1:15" ht="21" customHeight="1" x14ac:dyDescent="0.25">
      <c r="A914" s="19"/>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1:15" ht="21" customHeight="1" x14ac:dyDescent="0.25">
      <c r="A915" s="19"/>
      <c r="B915" s="4" t="s">
        <v>14</v>
      </c>
      <c r="C915" s="5">
        <v>11</v>
      </c>
      <c r="D915" s="6" t="s">
        <v>37</v>
      </c>
      <c r="E915" s="4" t="s">
        <v>32</v>
      </c>
      <c r="F915" s="4" t="s">
        <v>17</v>
      </c>
      <c r="G915" s="7">
        <v>5</v>
      </c>
      <c r="H915" s="1">
        <v>25000000</v>
      </c>
      <c r="I915" s="4">
        <v>2</v>
      </c>
      <c r="J915" s="8">
        <v>4.5138888888888893E-3</v>
      </c>
      <c r="K915" s="4" t="s">
        <v>18</v>
      </c>
      <c r="L915" s="4" t="s">
        <v>39</v>
      </c>
      <c r="M915" s="4" t="s">
        <v>33</v>
      </c>
      <c r="N915" s="4" t="s">
        <v>78</v>
      </c>
      <c r="O915" s="4" t="s">
        <v>53</v>
      </c>
    </row>
    <row r="916" spans="1:15" ht="21" customHeight="1" x14ac:dyDescent="0.25">
      <c r="A916" s="19"/>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1:15" ht="21" customHeight="1" x14ac:dyDescent="0.25">
      <c r="A917" s="19"/>
      <c r="B917" s="4" t="s">
        <v>14</v>
      </c>
      <c r="C917" s="5">
        <v>28</v>
      </c>
      <c r="D917" s="6" t="s">
        <v>37</v>
      </c>
      <c r="E917" s="4" t="s">
        <v>49</v>
      </c>
      <c r="F917" s="4" t="s">
        <v>17</v>
      </c>
      <c r="G917" s="7">
        <v>1</v>
      </c>
      <c r="H917" s="1">
        <v>7000000</v>
      </c>
      <c r="I917" s="4">
        <v>5</v>
      </c>
      <c r="J917" s="8">
        <v>4.5138888888888893E-3</v>
      </c>
      <c r="K917" s="4" t="s">
        <v>18</v>
      </c>
      <c r="L917" s="4" t="s">
        <v>19</v>
      </c>
      <c r="M917" s="4" t="s">
        <v>43</v>
      </c>
      <c r="N917" s="4" t="s">
        <v>77</v>
      </c>
      <c r="O917" s="4" t="s">
        <v>54</v>
      </c>
    </row>
    <row r="918" spans="1:15" ht="21" customHeight="1" x14ac:dyDescent="0.25">
      <c r="A918" s="19"/>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1:15" ht="21" customHeight="1" x14ac:dyDescent="0.25">
      <c r="A919" s="19"/>
      <c r="B919" s="4" t="s">
        <v>14</v>
      </c>
      <c r="C919" s="5">
        <v>15</v>
      </c>
      <c r="D919" s="6" t="s">
        <v>44</v>
      </c>
      <c r="E919" s="4" t="s">
        <v>28</v>
      </c>
      <c r="F919" s="4" t="s">
        <v>45</v>
      </c>
      <c r="G919" s="7">
        <v>1</v>
      </c>
      <c r="H919" s="1">
        <v>19000000</v>
      </c>
      <c r="I919" s="4">
        <v>7</v>
      </c>
      <c r="J919" s="8">
        <v>4.5138888888888893E-3</v>
      </c>
      <c r="K919" s="4" t="s">
        <v>46</v>
      </c>
      <c r="L919" s="4" t="s">
        <v>47</v>
      </c>
      <c r="M919" s="4" t="s">
        <v>51</v>
      </c>
      <c r="N919" s="4" t="s">
        <v>77</v>
      </c>
      <c r="O919" s="4" t="s">
        <v>54</v>
      </c>
    </row>
    <row r="920" spans="1:15" ht="21" customHeight="1" x14ac:dyDescent="0.25">
      <c r="A920" s="19"/>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1:15" ht="21" customHeight="1" x14ac:dyDescent="0.25">
      <c r="A921" s="19"/>
      <c r="B921" s="4" t="s">
        <v>14</v>
      </c>
      <c r="C921" s="5">
        <v>3</v>
      </c>
      <c r="D921" s="6" t="s">
        <v>44</v>
      </c>
      <c r="E921" s="4" t="s">
        <v>28</v>
      </c>
      <c r="F921" s="4" t="s">
        <v>42</v>
      </c>
      <c r="G921" s="7">
        <v>2</v>
      </c>
      <c r="H921" s="1">
        <v>12000000</v>
      </c>
      <c r="I921" s="4">
        <v>2</v>
      </c>
      <c r="J921" s="8">
        <v>4.5138888888888893E-3</v>
      </c>
      <c r="K921" s="4" t="s">
        <v>18</v>
      </c>
      <c r="L921" s="4" t="s">
        <v>19</v>
      </c>
      <c r="M921" s="4" t="s">
        <v>25</v>
      </c>
      <c r="N921" s="4" t="s">
        <v>78</v>
      </c>
      <c r="O921" s="4" t="s">
        <v>63</v>
      </c>
    </row>
    <row r="922" spans="1:15" ht="21" customHeight="1" x14ac:dyDescent="0.25">
      <c r="A922" s="19"/>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1:15" ht="21" customHeight="1" x14ac:dyDescent="0.25">
      <c r="A923" s="19"/>
      <c r="B923" s="4" t="s">
        <v>14</v>
      </c>
      <c r="C923" s="5">
        <v>3</v>
      </c>
      <c r="D923" s="6" t="s">
        <v>44</v>
      </c>
      <c r="E923" s="4" t="s">
        <v>16</v>
      </c>
      <c r="F923" s="4" t="s">
        <v>17</v>
      </c>
      <c r="G923" s="7">
        <v>2</v>
      </c>
      <c r="H923" s="1">
        <v>12000000</v>
      </c>
      <c r="I923" s="4">
        <v>3</v>
      </c>
      <c r="J923" s="8">
        <v>4.5138888888888893E-3</v>
      </c>
      <c r="K923" s="4" t="s">
        <v>18</v>
      </c>
      <c r="L923" s="4" t="s">
        <v>29</v>
      </c>
      <c r="M923" s="4" t="s">
        <v>33</v>
      </c>
      <c r="N923" s="4" t="s">
        <v>76</v>
      </c>
      <c r="O923" s="4" t="s">
        <v>31</v>
      </c>
    </row>
    <row r="924" spans="1:15" ht="21" customHeight="1" x14ac:dyDescent="0.25">
      <c r="A924" s="19"/>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1:15" ht="21" customHeight="1" x14ac:dyDescent="0.25">
      <c r="A925" s="19"/>
      <c r="B925" s="4" t="s">
        <v>14</v>
      </c>
      <c r="C925" s="5">
        <v>22</v>
      </c>
      <c r="D925" s="6" t="s">
        <v>44</v>
      </c>
      <c r="E925" s="4" t="s">
        <v>73</v>
      </c>
      <c r="F925" s="4" t="s">
        <v>42</v>
      </c>
      <c r="G925" s="7">
        <v>3</v>
      </c>
      <c r="H925" s="1">
        <v>15000000</v>
      </c>
      <c r="I925" s="4">
        <v>4</v>
      </c>
      <c r="J925" s="8">
        <v>4.5138888888888893E-3</v>
      </c>
      <c r="K925" s="4" t="s">
        <v>18</v>
      </c>
      <c r="L925" s="4" t="s">
        <v>19</v>
      </c>
      <c r="M925" s="4" t="s">
        <v>33</v>
      </c>
      <c r="N925" s="4" t="s">
        <v>78</v>
      </c>
      <c r="O925" s="4" t="s">
        <v>62</v>
      </c>
    </row>
    <row r="926" spans="1:15" ht="21" customHeight="1" x14ac:dyDescent="0.25">
      <c r="A926" s="19"/>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1:15" ht="21" customHeight="1" x14ac:dyDescent="0.25">
      <c r="A927" s="19"/>
      <c r="B927" s="4" t="s">
        <v>14</v>
      </c>
      <c r="C927" s="5">
        <v>30</v>
      </c>
      <c r="D927" s="6" t="s">
        <v>44</v>
      </c>
      <c r="E927" s="4" t="s">
        <v>73</v>
      </c>
      <c r="F927" s="4" t="s">
        <v>42</v>
      </c>
      <c r="G927" s="7">
        <v>1</v>
      </c>
      <c r="H927" s="1">
        <v>7000000</v>
      </c>
      <c r="I927" s="4">
        <v>3</v>
      </c>
      <c r="J927" s="8">
        <v>4.5138888888888893E-3</v>
      </c>
      <c r="K927" s="4" t="s">
        <v>18</v>
      </c>
      <c r="L927" s="4" t="s">
        <v>19</v>
      </c>
      <c r="M927" s="4" t="s">
        <v>48</v>
      </c>
      <c r="N927" s="4" t="s">
        <v>76</v>
      </c>
      <c r="O927" s="4" t="s">
        <v>31</v>
      </c>
    </row>
    <row r="928" spans="1:15" ht="21" customHeight="1" x14ac:dyDescent="0.25">
      <c r="A928" s="19"/>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1:15" ht="21" customHeight="1" x14ac:dyDescent="0.25">
      <c r="A929" s="19"/>
      <c r="B929" s="4" t="s">
        <v>14</v>
      </c>
      <c r="C929" s="5">
        <v>17</v>
      </c>
      <c r="D929" s="6" t="s">
        <v>69</v>
      </c>
      <c r="E929" s="4" t="s">
        <v>16</v>
      </c>
      <c r="F929" s="4" t="s">
        <v>42</v>
      </c>
      <c r="G929" s="7">
        <v>3</v>
      </c>
      <c r="H929" s="1">
        <v>11000000</v>
      </c>
      <c r="I929" s="4">
        <v>4</v>
      </c>
      <c r="J929" s="8">
        <v>4.5138888888888893E-3</v>
      </c>
      <c r="K929" s="4" t="s">
        <v>18</v>
      </c>
      <c r="L929" s="4" t="s">
        <v>47</v>
      </c>
      <c r="M929" s="4" t="s">
        <v>43</v>
      </c>
      <c r="N929" s="4" t="s">
        <v>78</v>
      </c>
      <c r="O929" s="4" t="s">
        <v>41</v>
      </c>
    </row>
    <row r="930" spans="1:15" ht="21" customHeight="1" x14ac:dyDescent="0.25">
      <c r="A930" s="19"/>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1:15" ht="21" customHeight="1" x14ac:dyDescent="0.25">
      <c r="A931" s="19"/>
      <c r="B931" s="4" t="s">
        <v>14</v>
      </c>
      <c r="C931" s="5">
        <v>28</v>
      </c>
      <c r="D931" s="6" t="s">
        <v>69</v>
      </c>
      <c r="E931" s="4" t="s">
        <v>73</v>
      </c>
      <c r="F931" s="4" t="s">
        <v>42</v>
      </c>
      <c r="G931" s="7">
        <v>4</v>
      </c>
      <c r="H931" s="1">
        <v>20000000</v>
      </c>
      <c r="I931" s="4">
        <v>2</v>
      </c>
      <c r="J931" s="8">
        <v>4.5138888888888893E-3</v>
      </c>
      <c r="K931" s="4" t="s">
        <v>18</v>
      </c>
      <c r="L931" s="4" t="s">
        <v>39</v>
      </c>
      <c r="M931" s="4" t="s">
        <v>51</v>
      </c>
      <c r="N931" s="4" t="s">
        <v>76</v>
      </c>
      <c r="O931" s="4" t="s">
        <v>31</v>
      </c>
    </row>
    <row r="932" spans="1:15" ht="21" customHeight="1" x14ac:dyDescent="0.25">
      <c r="A932" s="19"/>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1:15" ht="21" customHeight="1" x14ac:dyDescent="0.25">
      <c r="A933" s="19"/>
      <c r="B933" s="4" t="s">
        <v>14</v>
      </c>
      <c r="C933" s="5">
        <v>1</v>
      </c>
      <c r="D933" s="6" t="s">
        <v>15</v>
      </c>
      <c r="E933" s="4" t="s">
        <v>28</v>
      </c>
      <c r="F933" s="4" t="s">
        <v>23</v>
      </c>
      <c r="G933" s="7">
        <v>2</v>
      </c>
      <c r="H933" s="1">
        <v>12000000</v>
      </c>
      <c r="I933" s="4">
        <v>1</v>
      </c>
      <c r="J933" s="8">
        <v>4.5138888888888893E-3</v>
      </c>
      <c r="K933" s="4" t="s">
        <v>18</v>
      </c>
      <c r="L933" s="4" t="s">
        <v>39</v>
      </c>
      <c r="M933" s="4" t="s">
        <v>48</v>
      </c>
      <c r="N933" s="4" t="s">
        <v>76</v>
      </c>
      <c r="O933" s="4" t="s">
        <v>26</v>
      </c>
    </row>
    <row r="934" spans="1:15" ht="21" customHeight="1" x14ac:dyDescent="0.25">
      <c r="A934" s="19"/>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1:15" ht="21" customHeight="1" x14ac:dyDescent="0.25">
      <c r="A935" s="19"/>
      <c r="B935" s="4" t="s">
        <v>14</v>
      </c>
      <c r="C935" s="5">
        <v>12</v>
      </c>
      <c r="D935" s="6" t="s">
        <v>60</v>
      </c>
      <c r="E935" s="4" t="s">
        <v>73</v>
      </c>
      <c r="F935" s="4" t="s">
        <v>42</v>
      </c>
      <c r="G935" s="7">
        <v>4</v>
      </c>
      <c r="H935" s="1">
        <v>11000000</v>
      </c>
      <c r="I935" s="4">
        <v>1</v>
      </c>
      <c r="J935" s="8">
        <v>4.5138888888888893E-3</v>
      </c>
      <c r="K935" s="4" t="s">
        <v>61</v>
      </c>
      <c r="L935" s="4" t="s">
        <v>24</v>
      </c>
      <c r="M935" s="4" t="s">
        <v>30</v>
      </c>
      <c r="N935" s="4" t="s">
        <v>76</v>
      </c>
      <c r="O935" s="4" t="s">
        <v>26</v>
      </c>
    </row>
    <row r="936" spans="1:15" ht="21" customHeight="1" x14ac:dyDescent="0.25">
      <c r="A936" s="19"/>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1:15" ht="21" customHeight="1" x14ac:dyDescent="0.25">
      <c r="A937" s="19"/>
      <c r="B937" s="4" t="s">
        <v>70</v>
      </c>
      <c r="C937" s="5">
        <v>3</v>
      </c>
      <c r="D937" s="6" t="s">
        <v>72</v>
      </c>
      <c r="E937" s="4" t="s">
        <v>16</v>
      </c>
      <c r="F937" s="4" t="s">
        <v>23</v>
      </c>
      <c r="G937" s="7">
        <v>0</v>
      </c>
      <c r="H937" s="1">
        <v>0</v>
      </c>
      <c r="I937" s="4">
        <v>1</v>
      </c>
      <c r="J937" s="8">
        <v>4.5138888888888893E-3</v>
      </c>
      <c r="K937" s="4"/>
      <c r="L937" s="4"/>
      <c r="M937" s="4" t="s">
        <v>48</v>
      </c>
      <c r="N937" s="4" t="s">
        <v>76</v>
      </c>
      <c r="O937" s="4" t="s">
        <v>31</v>
      </c>
    </row>
    <row r="938" spans="1:15" ht="21" customHeight="1" x14ac:dyDescent="0.25">
      <c r="A938" s="19"/>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1:15" ht="21" customHeight="1" x14ac:dyDescent="0.25">
      <c r="A939" s="19"/>
      <c r="B939" s="4" t="s">
        <v>70</v>
      </c>
      <c r="C939" s="5">
        <v>5</v>
      </c>
      <c r="D939" s="6" t="s">
        <v>37</v>
      </c>
      <c r="E939" s="4" t="s">
        <v>16</v>
      </c>
      <c r="F939" s="4" t="s">
        <v>17</v>
      </c>
      <c r="G939" s="7">
        <v>0</v>
      </c>
      <c r="H939" s="1">
        <v>0</v>
      </c>
      <c r="I939" s="4">
        <v>1</v>
      </c>
      <c r="J939" s="8">
        <v>4.5138888888888893E-3</v>
      </c>
      <c r="K939" s="4"/>
      <c r="L939" s="4"/>
      <c r="M939" s="4" t="s">
        <v>30</v>
      </c>
      <c r="N939" s="4" t="s">
        <v>78</v>
      </c>
      <c r="O939" s="4" t="s">
        <v>62</v>
      </c>
    </row>
    <row r="940" spans="1:15" ht="21" customHeight="1" x14ac:dyDescent="0.25">
      <c r="A940" s="19"/>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1:15" ht="21" customHeight="1" x14ac:dyDescent="0.25">
      <c r="A941" s="19"/>
      <c r="B941" s="4" t="s">
        <v>70</v>
      </c>
      <c r="C941" s="5">
        <v>24</v>
      </c>
      <c r="D941" s="6" t="s">
        <v>37</v>
      </c>
      <c r="E941" s="4" t="s">
        <v>49</v>
      </c>
      <c r="F941" s="4" t="s">
        <v>42</v>
      </c>
      <c r="G941" s="7">
        <v>0</v>
      </c>
      <c r="H941" s="1">
        <v>0</v>
      </c>
      <c r="I941" s="4">
        <v>3</v>
      </c>
      <c r="J941" s="8">
        <v>4.5138888888888893E-3</v>
      </c>
      <c r="K941" s="4"/>
      <c r="L941" s="4"/>
      <c r="M941" s="4" t="s">
        <v>25</v>
      </c>
      <c r="N941" s="4" t="s">
        <v>66</v>
      </c>
      <c r="O941" s="4" t="s">
        <v>67</v>
      </c>
    </row>
    <row r="942" spans="1:15" ht="21" customHeight="1" x14ac:dyDescent="0.25">
      <c r="A942" s="19"/>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1:15" ht="21" customHeight="1" x14ac:dyDescent="0.25">
      <c r="A943" s="19"/>
      <c r="B943" s="4" t="s">
        <v>70</v>
      </c>
      <c r="C943" s="5">
        <v>30</v>
      </c>
      <c r="D943" s="6" t="s">
        <v>69</v>
      </c>
      <c r="E943" s="4" t="s">
        <v>28</v>
      </c>
      <c r="F943" s="4" t="s">
        <v>68</v>
      </c>
      <c r="G943" s="7">
        <v>0</v>
      </c>
      <c r="H943" s="1">
        <v>0</v>
      </c>
      <c r="I943" s="4">
        <v>1</v>
      </c>
      <c r="J943" s="8">
        <v>4.5138888888888893E-3</v>
      </c>
      <c r="K943" s="4"/>
      <c r="L943" s="4"/>
      <c r="M943" s="4" t="s">
        <v>25</v>
      </c>
      <c r="N943" s="4" t="s">
        <v>78</v>
      </c>
      <c r="O943" s="4" t="s">
        <v>21</v>
      </c>
    </row>
    <row r="944" spans="1:15" ht="21" customHeight="1" x14ac:dyDescent="0.25">
      <c r="A944" s="19"/>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1:15" ht="21" customHeight="1" x14ac:dyDescent="0.25">
      <c r="A945" s="19"/>
      <c r="B945" s="4" t="s">
        <v>70</v>
      </c>
      <c r="C945" s="5">
        <v>19</v>
      </c>
      <c r="D945" s="6" t="s">
        <v>58</v>
      </c>
      <c r="E945" s="4" t="s">
        <v>16</v>
      </c>
      <c r="F945" s="4" t="s">
        <v>23</v>
      </c>
      <c r="G945" s="7">
        <v>0</v>
      </c>
      <c r="H945" s="1">
        <v>0</v>
      </c>
      <c r="I945" s="4">
        <v>3</v>
      </c>
      <c r="J945" s="8">
        <v>4.5138888888888893E-3</v>
      </c>
      <c r="K945" s="4"/>
      <c r="L945" s="4"/>
      <c r="M945" s="4" t="s">
        <v>25</v>
      </c>
      <c r="N945" s="4" t="s">
        <v>66</v>
      </c>
      <c r="O945" s="4" t="s">
        <v>36</v>
      </c>
    </row>
    <row r="946" spans="1:15" ht="21" customHeight="1" x14ac:dyDescent="0.25">
      <c r="A946" s="19"/>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1:15" ht="21" customHeight="1" x14ac:dyDescent="0.25">
      <c r="A947" s="19"/>
      <c r="B947" s="4" t="s">
        <v>14</v>
      </c>
      <c r="C947" s="5">
        <v>19</v>
      </c>
      <c r="D947" s="6" t="s">
        <v>57</v>
      </c>
      <c r="E947" s="4" t="s">
        <v>28</v>
      </c>
      <c r="F947" s="4" t="s">
        <v>45</v>
      </c>
      <c r="G947" s="7">
        <v>2</v>
      </c>
      <c r="H947" s="1">
        <v>12000000</v>
      </c>
      <c r="I947" s="4">
        <v>3</v>
      </c>
      <c r="J947" s="8">
        <v>4.9768518518518521E-3</v>
      </c>
      <c r="K947" s="4" t="s">
        <v>18</v>
      </c>
      <c r="L947" s="4" t="s">
        <v>24</v>
      </c>
      <c r="M947" s="4" t="s">
        <v>48</v>
      </c>
      <c r="N947" s="4" t="s">
        <v>76</v>
      </c>
      <c r="O947" s="4" t="s">
        <v>52</v>
      </c>
    </row>
    <row r="948" spans="1:15" ht="21" customHeight="1" x14ac:dyDescent="0.25">
      <c r="A948" s="19"/>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1:15" ht="21" customHeight="1" x14ac:dyDescent="0.25">
      <c r="A949" s="19"/>
      <c r="B949" s="4" t="s">
        <v>14</v>
      </c>
      <c r="C949" s="5">
        <v>25</v>
      </c>
      <c r="D949" s="6" t="s">
        <v>37</v>
      </c>
      <c r="E949" s="4" t="s">
        <v>16</v>
      </c>
      <c r="F949" s="4" t="s">
        <v>42</v>
      </c>
      <c r="G949" s="7">
        <v>1</v>
      </c>
      <c r="H949" s="1">
        <v>19000000</v>
      </c>
      <c r="I949" s="4">
        <v>4</v>
      </c>
      <c r="J949" s="8">
        <v>4.9768518518518521E-3</v>
      </c>
      <c r="K949" s="4" t="s">
        <v>46</v>
      </c>
      <c r="L949" s="4" t="s">
        <v>64</v>
      </c>
      <c r="M949" s="4" t="s">
        <v>30</v>
      </c>
      <c r="N949" s="4" t="s">
        <v>66</v>
      </c>
      <c r="O949" s="4" t="s">
        <v>36</v>
      </c>
    </row>
    <row r="950" spans="1:15" ht="21" customHeight="1" x14ac:dyDescent="0.25">
      <c r="A950" s="19"/>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1:15" ht="21" customHeight="1" x14ac:dyDescent="0.25">
      <c r="A951" s="19"/>
      <c r="B951" s="4" t="s">
        <v>14</v>
      </c>
      <c r="C951" s="5">
        <v>29</v>
      </c>
      <c r="D951" s="6" t="s">
        <v>37</v>
      </c>
      <c r="E951" s="4" t="s">
        <v>49</v>
      </c>
      <c r="F951" s="4" t="s">
        <v>23</v>
      </c>
      <c r="G951" s="7">
        <v>2</v>
      </c>
      <c r="H951" s="1">
        <v>12000000</v>
      </c>
      <c r="I951" s="4">
        <v>3</v>
      </c>
      <c r="J951" s="8">
        <v>4.9768518518518521E-3</v>
      </c>
      <c r="K951" s="4" t="s">
        <v>18</v>
      </c>
      <c r="L951" s="4" t="s">
        <v>39</v>
      </c>
      <c r="M951" s="4" t="s">
        <v>40</v>
      </c>
      <c r="N951" s="4" t="s">
        <v>76</v>
      </c>
      <c r="O951" s="4" t="s">
        <v>26</v>
      </c>
    </row>
    <row r="952" spans="1:15" ht="21" customHeight="1" x14ac:dyDescent="0.25">
      <c r="A952" s="19"/>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1:15" ht="21" customHeight="1" x14ac:dyDescent="0.25">
      <c r="A953" s="19"/>
      <c r="B953" s="4" t="s">
        <v>14</v>
      </c>
      <c r="C953" s="5">
        <v>22</v>
      </c>
      <c r="D953" s="6" t="s">
        <v>44</v>
      </c>
      <c r="E953" s="4" t="s">
        <v>73</v>
      </c>
      <c r="F953" s="4" t="s">
        <v>23</v>
      </c>
      <c r="G953" s="7">
        <v>5</v>
      </c>
      <c r="H953" s="1">
        <v>25000000</v>
      </c>
      <c r="I953" s="4">
        <v>3</v>
      </c>
      <c r="J953" s="8">
        <v>4.9768518518518521E-3</v>
      </c>
      <c r="K953" s="4" t="s">
        <v>18</v>
      </c>
      <c r="L953" s="4" t="s">
        <v>56</v>
      </c>
      <c r="M953" s="4" t="s">
        <v>48</v>
      </c>
      <c r="N953" s="4" t="s">
        <v>76</v>
      </c>
      <c r="O953" s="4" t="s">
        <v>52</v>
      </c>
    </row>
    <row r="954" spans="1:15" ht="21" customHeight="1" x14ac:dyDescent="0.25">
      <c r="A954" s="19"/>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1:15" ht="21" customHeight="1" x14ac:dyDescent="0.25">
      <c r="A955" s="19"/>
      <c r="B955" s="4" t="s">
        <v>14</v>
      </c>
      <c r="C955" s="5">
        <v>19</v>
      </c>
      <c r="D955" s="6" t="s">
        <v>57</v>
      </c>
      <c r="E955" s="4" t="s">
        <v>28</v>
      </c>
      <c r="F955" s="4" t="s">
        <v>45</v>
      </c>
      <c r="G955" s="7">
        <v>2</v>
      </c>
      <c r="H955" s="1">
        <v>12000000</v>
      </c>
      <c r="I955" s="4">
        <v>3</v>
      </c>
      <c r="J955" s="8">
        <v>4.9768518518518521E-3</v>
      </c>
      <c r="K955" s="4" t="s">
        <v>18</v>
      </c>
      <c r="L955" s="4" t="s">
        <v>24</v>
      </c>
      <c r="M955" s="4" t="s">
        <v>48</v>
      </c>
      <c r="N955" s="4" t="s">
        <v>76</v>
      </c>
      <c r="O955" s="4" t="s">
        <v>52</v>
      </c>
    </row>
    <row r="956" spans="1:15" ht="21" customHeight="1" x14ac:dyDescent="0.25">
      <c r="A956" s="19"/>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1:15" ht="21" customHeight="1" x14ac:dyDescent="0.25">
      <c r="A957" s="19"/>
      <c r="B957" s="4" t="s">
        <v>70</v>
      </c>
      <c r="C957" s="5">
        <v>5</v>
      </c>
      <c r="D957" s="6" t="s">
        <v>37</v>
      </c>
      <c r="E957" s="4" t="s">
        <v>38</v>
      </c>
      <c r="F957" s="4" t="s">
        <v>42</v>
      </c>
      <c r="G957" s="7">
        <v>0</v>
      </c>
      <c r="H957" s="1">
        <v>0</v>
      </c>
      <c r="I957" s="4">
        <v>2</v>
      </c>
      <c r="J957" s="8">
        <v>4.9768518518518521E-3</v>
      </c>
      <c r="K957" s="4"/>
      <c r="L957" s="4"/>
      <c r="M957" s="4" t="s">
        <v>20</v>
      </c>
      <c r="N957" s="4" t="s">
        <v>78</v>
      </c>
      <c r="O957" s="4" t="s">
        <v>53</v>
      </c>
    </row>
    <row r="958" spans="1:15" ht="21" customHeight="1" x14ac:dyDescent="0.25">
      <c r="A958" s="19"/>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1:15" ht="21" customHeight="1" x14ac:dyDescent="0.25">
      <c r="A959" s="19"/>
      <c r="B959" s="4" t="s">
        <v>70</v>
      </c>
      <c r="C959" s="5">
        <v>30</v>
      </c>
      <c r="D959" s="6" t="s">
        <v>44</v>
      </c>
      <c r="E959" s="4" t="s">
        <v>32</v>
      </c>
      <c r="F959" s="4" t="s">
        <v>42</v>
      </c>
      <c r="G959" s="7">
        <v>0</v>
      </c>
      <c r="H959" s="1">
        <v>0</v>
      </c>
      <c r="I959" s="4">
        <v>1</v>
      </c>
      <c r="J959" s="8">
        <v>4.9768518518518521E-3</v>
      </c>
      <c r="K959" s="4"/>
      <c r="L959" s="4"/>
      <c r="M959" s="4" t="s">
        <v>33</v>
      </c>
      <c r="N959" s="4" t="s">
        <v>78</v>
      </c>
      <c r="O959" s="4" t="s">
        <v>66</v>
      </c>
    </row>
    <row r="960" spans="1:15" ht="21" customHeight="1" x14ac:dyDescent="0.25">
      <c r="A960" s="19"/>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1:15" ht="21" customHeight="1" x14ac:dyDescent="0.25">
      <c r="A961" s="19"/>
      <c r="B961" s="4" t="s">
        <v>14</v>
      </c>
      <c r="C961" s="5">
        <v>14</v>
      </c>
      <c r="D961" s="6" t="s">
        <v>55</v>
      </c>
      <c r="E961" s="4" t="s">
        <v>32</v>
      </c>
      <c r="F961" s="4" t="s">
        <v>17</v>
      </c>
      <c r="G961" s="7">
        <v>5</v>
      </c>
      <c r="H961" s="1">
        <v>20000000</v>
      </c>
      <c r="I961" s="4">
        <v>6</v>
      </c>
      <c r="J961" s="8">
        <v>5.0231481481481481E-3</v>
      </c>
      <c r="K961" s="4" t="s">
        <v>18</v>
      </c>
      <c r="L961" s="4" t="s">
        <v>47</v>
      </c>
      <c r="M961" s="4" t="s">
        <v>33</v>
      </c>
      <c r="N961" s="4" t="s">
        <v>78</v>
      </c>
      <c r="O961" s="4" t="s">
        <v>53</v>
      </c>
    </row>
    <row r="962" spans="1:15" ht="21" customHeight="1" x14ac:dyDescent="0.25">
      <c r="A962" s="19"/>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1:15" ht="21" customHeight="1" x14ac:dyDescent="0.25">
      <c r="A963" s="19"/>
      <c r="B963" s="4" t="s">
        <v>14</v>
      </c>
      <c r="C963" s="5">
        <v>13</v>
      </c>
      <c r="D963" s="6" t="s">
        <v>59</v>
      </c>
      <c r="E963" s="4" t="s">
        <v>32</v>
      </c>
      <c r="F963" s="4" t="s">
        <v>42</v>
      </c>
      <c r="G963" s="7">
        <v>2</v>
      </c>
      <c r="H963" s="1">
        <v>12000000</v>
      </c>
      <c r="I963" s="4">
        <v>1</v>
      </c>
      <c r="J963" s="8">
        <v>5.0231481481481481E-3</v>
      </c>
      <c r="K963" s="4" t="s">
        <v>18</v>
      </c>
      <c r="L963" s="4" t="s">
        <v>39</v>
      </c>
      <c r="M963" s="4" t="s">
        <v>51</v>
      </c>
      <c r="N963" s="4" t="s">
        <v>76</v>
      </c>
      <c r="O963" s="4" t="s">
        <v>26</v>
      </c>
    </row>
    <row r="964" spans="1:15" ht="21" customHeight="1" x14ac:dyDescent="0.25">
      <c r="A964" s="19"/>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1:15" ht="21" customHeight="1" x14ac:dyDescent="0.25">
      <c r="A965" s="19"/>
      <c r="B965" s="4" t="s">
        <v>14</v>
      </c>
      <c r="C965" s="5">
        <v>30</v>
      </c>
      <c r="D965" s="6" t="s">
        <v>27</v>
      </c>
      <c r="E965" s="4" t="s">
        <v>32</v>
      </c>
      <c r="F965" s="4" t="s">
        <v>17</v>
      </c>
      <c r="G965" s="7">
        <v>1</v>
      </c>
      <c r="H965" s="1">
        <v>7000000</v>
      </c>
      <c r="I965" s="4">
        <v>1</v>
      </c>
      <c r="J965" s="8">
        <v>5.0231481481481481E-3</v>
      </c>
      <c r="K965" s="4" t="s">
        <v>18</v>
      </c>
      <c r="L965" s="4" t="s">
        <v>35</v>
      </c>
      <c r="M965" s="4" t="s">
        <v>30</v>
      </c>
      <c r="N965" s="4" t="s">
        <v>77</v>
      </c>
      <c r="O965" s="4" t="s">
        <v>54</v>
      </c>
    </row>
    <row r="966" spans="1:15" ht="21" customHeight="1" x14ac:dyDescent="0.25">
      <c r="A966" s="19"/>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1:15" ht="21" customHeight="1" x14ac:dyDescent="0.25">
      <c r="A967" s="19"/>
      <c r="B967" s="4" t="s">
        <v>14</v>
      </c>
      <c r="C967" s="5">
        <v>22</v>
      </c>
      <c r="D967" s="6" t="s">
        <v>37</v>
      </c>
      <c r="E967" s="4" t="s">
        <v>16</v>
      </c>
      <c r="F967" s="4" t="s">
        <v>17</v>
      </c>
      <c r="G967" s="7">
        <v>2</v>
      </c>
      <c r="H967" s="1">
        <v>12000000</v>
      </c>
      <c r="I967" s="4">
        <v>2</v>
      </c>
      <c r="J967" s="8">
        <v>5.0231481481481481E-3</v>
      </c>
      <c r="K967" s="4" t="s">
        <v>18</v>
      </c>
      <c r="L967" s="4" t="s">
        <v>29</v>
      </c>
      <c r="M967" s="4" t="s">
        <v>25</v>
      </c>
      <c r="N967" s="4" t="s">
        <v>76</v>
      </c>
      <c r="O967" s="4" t="s">
        <v>52</v>
      </c>
    </row>
    <row r="968" spans="1:15" ht="21" customHeight="1" x14ac:dyDescent="0.25">
      <c r="A968" s="19"/>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1:15" ht="21" customHeight="1" x14ac:dyDescent="0.25">
      <c r="A969" s="19"/>
      <c r="B969" s="4" t="s">
        <v>14</v>
      </c>
      <c r="C969" s="5">
        <v>20</v>
      </c>
      <c r="D969" s="6" t="s">
        <v>44</v>
      </c>
      <c r="E969" s="4" t="s">
        <v>38</v>
      </c>
      <c r="F969" s="4" t="s">
        <v>42</v>
      </c>
      <c r="G969" s="7">
        <v>3</v>
      </c>
      <c r="H969" s="1">
        <v>11000000</v>
      </c>
      <c r="I969" s="4">
        <v>2</v>
      </c>
      <c r="J969" s="8">
        <v>5.0231481481481481E-3</v>
      </c>
      <c r="K969" s="4" t="s">
        <v>18</v>
      </c>
      <c r="L969" s="4" t="s">
        <v>39</v>
      </c>
      <c r="M969" s="4" t="s">
        <v>30</v>
      </c>
      <c r="N969" s="4" t="s">
        <v>76</v>
      </c>
      <c r="O969" s="4" t="s">
        <v>26</v>
      </c>
    </row>
    <row r="970" spans="1:15" ht="21" customHeight="1" x14ac:dyDescent="0.25">
      <c r="A970" s="19"/>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1:15" ht="21" customHeight="1" x14ac:dyDescent="0.25">
      <c r="A971" s="19"/>
      <c r="B971" s="4" t="s">
        <v>14</v>
      </c>
      <c r="C971" s="5">
        <v>3</v>
      </c>
      <c r="D971" s="6" t="s">
        <v>44</v>
      </c>
      <c r="E971" s="4" t="s">
        <v>32</v>
      </c>
      <c r="F971" s="4" t="s">
        <v>17</v>
      </c>
      <c r="G971" s="7">
        <v>4</v>
      </c>
      <c r="H971" s="1">
        <v>15000000</v>
      </c>
      <c r="I971" s="4">
        <v>3</v>
      </c>
      <c r="J971" s="8">
        <v>5.0231481481481481E-3</v>
      </c>
      <c r="K971" s="4" t="s">
        <v>18</v>
      </c>
      <c r="L971" s="4" t="s">
        <v>64</v>
      </c>
      <c r="M971" s="4" t="s">
        <v>51</v>
      </c>
      <c r="N971" s="4" t="s">
        <v>78</v>
      </c>
      <c r="O971" s="4" t="s">
        <v>41</v>
      </c>
    </row>
    <row r="972" spans="1:15" ht="21" customHeight="1" x14ac:dyDescent="0.25">
      <c r="A972" s="19"/>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1:15" ht="21" customHeight="1" x14ac:dyDescent="0.25">
      <c r="A973" s="19"/>
      <c r="B973" s="4" t="s">
        <v>14</v>
      </c>
      <c r="C973" s="5">
        <v>11</v>
      </c>
      <c r="D973" s="6" t="s">
        <v>57</v>
      </c>
      <c r="E973" s="4" t="s">
        <v>16</v>
      </c>
      <c r="F973" s="4" t="s">
        <v>23</v>
      </c>
      <c r="G973" s="7">
        <v>1</v>
      </c>
      <c r="H973" s="1">
        <v>19000000</v>
      </c>
      <c r="I973" s="4">
        <v>3</v>
      </c>
      <c r="J973" s="8">
        <v>5.0231481481481481E-3</v>
      </c>
      <c r="K973" s="4" t="s">
        <v>46</v>
      </c>
      <c r="L973" s="4" t="s">
        <v>39</v>
      </c>
      <c r="M973" s="4" t="s">
        <v>48</v>
      </c>
      <c r="N973" s="4" t="s">
        <v>76</v>
      </c>
      <c r="O973" s="4" t="s">
        <v>26</v>
      </c>
    </row>
    <row r="974" spans="1:15" ht="21" customHeight="1" x14ac:dyDescent="0.25">
      <c r="A974" s="19"/>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1:15" ht="21" customHeight="1" x14ac:dyDescent="0.25">
      <c r="A975" s="19"/>
      <c r="B975" s="4" t="s">
        <v>14</v>
      </c>
      <c r="C975" s="5">
        <v>28</v>
      </c>
      <c r="D975" s="6" t="s">
        <v>22</v>
      </c>
      <c r="E975" s="4" t="s">
        <v>32</v>
      </c>
      <c r="F975" s="4" t="s">
        <v>42</v>
      </c>
      <c r="G975" s="7">
        <v>2</v>
      </c>
      <c r="H975" s="1">
        <v>38000000</v>
      </c>
      <c r="I975" s="4">
        <v>5</v>
      </c>
      <c r="J975" s="8">
        <v>5.0231481481481481E-3</v>
      </c>
      <c r="K975" s="4" t="s">
        <v>46</v>
      </c>
      <c r="L975" s="4" t="s">
        <v>56</v>
      </c>
      <c r="M975" s="4" t="s">
        <v>51</v>
      </c>
      <c r="N975" s="4" t="s">
        <v>78</v>
      </c>
      <c r="O975" s="4" t="s">
        <v>41</v>
      </c>
    </row>
    <row r="976" spans="1:15" ht="21" customHeight="1" x14ac:dyDescent="0.25">
      <c r="A976" s="19"/>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1:15" ht="21" customHeight="1" x14ac:dyDescent="0.25">
      <c r="A977" s="19"/>
      <c r="B977" s="4" t="s">
        <v>70</v>
      </c>
      <c r="C977" s="5">
        <v>11</v>
      </c>
      <c r="D977" s="6" t="s">
        <v>44</v>
      </c>
      <c r="E977" s="4" t="s">
        <v>32</v>
      </c>
      <c r="F977" s="4" t="s">
        <v>23</v>
      </c>
      <c r="G977" s="7">
        <v>0</v>
      </c>
      <c r="H977" s="1">
        <v>0</v>
      </c>
      <c r="I977" s="4">
        <v>2</v>
      </c>
      <c r="J977" s="8">
        <v>5.0231481481481481E-3</v>
      </c>
      <c r="K977" s="4"/>
      <c r="L977" s="4"/>
      <c r="M977" s="4" t="s">
        <v>33</v>
      </c>
      <c r="N977" s="4" t="s">
        <v>66</v>
      </c>
      <c r="O977" s="4" t="s">
        <v>36</v>
      </c>
    </row>
    <row r="978" spans="1:15" ht="21" customHeight="1" x14ac:dyDescent="0.25">
      <c r="A978" s="19"/>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1:15" ht="21" customHeight="1" x14ac:dyDescent="0.25">
      <c r="A979" s="19"/>
      <c r="B979" s="4" t="s">
        <v>14</v>
      </c>
      <c r="C979" s="5">
        <v>11</v>
      </c>
      <c r="D979" s="6" t="s">
        <v>55</v>
      </c>
      <c r="E979" s="4" t="s">
        <v>16</v>
      </c>
      <c r="F979" s="4" t="s">
        <v>42</v>
      </c>
      <c r="G979" s="7">
        <v>2</v>
      </c>
      <c r="H979" s="1">
        <v>38000000</v>
      </c>
      <c r="I979" s="4">
        <v>4</v>
      </c>
      <c r="J979" s="8">
        <v>5.208333333333333E-3</v>
      </c>
      <c r="K979" s="4" t="s">
        <v>46</v>
      </c>
      <c r="L979" s="4" t="s">
        <v>47</v>
      </c>
      <c r="M979" s="4" t="s">
        <v>51</v>
      </c>
      <c r="N979" s="4" t="s">
        <v>66</v>
      </c>
      <c r="O979" s="4" t="s">
        <v>67</v>
      </c>
    </row>
    <row r="980" spans="1:15" ht="21" customHeight="1" x14ac:dyDescent="0.25">
      <c r="A980" s="19"/>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1:15" ht="21" customHeight="1" x14ac:dyDescent="0.25">
      <c r="A981" s="19"/>
      <c r="B981" s="4" t="s">
        <v>14</v>
      </c>
      <c r="C981" s="5">
        <v>1</v>
      </c>
      <c r="D981" s="6" t="s">
        <v>15</v>
      </c>
      <c r="E981" s="4" t="s">
        <v>16</v>
      </c>
      <c r="F981" s="4" t="s">
        <v>45</v>
      </c>
      <c r="G981" s="7">
        <v>2</v>
      </c>
      <c r="H981" s="1">
        <v>12000000</v>
      </c>
      <c r="I981" s="4">
        <v>1</v>
      </c>
      <c r="J981" s="8">
        <v>5.208333333333333E-3</v>
      </c>
      <c r="K981" s="4" t="s">
        <v>18</v>
      </c>
      <c r="L981" s="4" t="s">
        <v>19</v>
      </c>
      <c r="M981" s="4" t="s">
        <v>25</v>
      </c>
      <c r="N981" s="4" t="s">
        <v>77</v>
      </c>
      <c r="O981" s="4" t="s">
        <v>65</v>
      </c>
    </row>
    <row r="982" spans="1:15" ht="21" customHeight="1" x14ac:dyDescent="0.25">
      <c r="A982" s="19"/>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1:15" ht="21" customHeight="1" x14ac:dyDescent="0.25">
      <c r="A983" s="19"/>
      <c r="B983" s="4" t="s">
        <v>14</v>
      </c>
      <c r="C983" s="5">
        <v>1</v>
      </c>
      <c r="D983" s="6" t="s">
        <v>59</v>
      </c>
      <c r="E983" s="4" t="s">
        <v>73</v>
      </c>
      <c r="F983" s="4" t="s">
        <v>42</v>
      </c>
      <c r="G983" s="7">
        <v>3</v>
      </c>
      <c r="H983" s="1">
        <v>15000000</v>
      </c>
      <c r="I983" s="4">
        <v>1</v>
      </c>
      <c r="J983" s="8">
        <v>5.208333333333333E-3</v>
      </c>
      <c r="K983" s="4" t="s">
        <v>18</v>
      </c>
      <c r="L983" s="4" t="s">
        <v>56</v>
      </c>
      <c r="M983" s="4" t="s">
        <v>43</v>
      </c>
      <c r="N983" s="4" t="s">
        <v>78</v>
      </c>
      <c r="O983" s="4" t="s">
        <v>62</v>
      </c>
    </row>
    <row r="984" spans="1:15" ht="21" customHeight="1" x14ac:dyDescent="0.25">
      <c r="A984" s="19"/>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1:15" ht="21" customHeight="1" x14ac:dyDescent="0.25">
      <c r="A985" s="19"/>
      <c r="B985" s="4" t="s">
        <v>14</v>
      </c>
      <c r="C985" s="5">
        <v>27</v>
      </c>
      <c r="D985" s="6" t="s">
        <v>27</v>
      </c>
      <c r="E985" s="4" t="s">
        <v>16</v>
      </c>
      <c r="F985" s="4" t="s">
        <v>23</v>
      </c>
      <c r="G985" s="7">
        <v>1</v>
      </c>
      <c r="H985" s="1">
        <v>7000000</v>
      </c>
      <c r="I985" s="4">
        <v>1</v>
      </c>
      <c r="J985" s="8">
        <v>5.208333333333333E-3</v>
      </c>
      <c r="K985" s="4" t="s">
        <v>18</v>
      </c>
      <c r="L985" s="4" t="s">
        <v>50</v>
      </c>
      <c r="M985" s="4" t="s">
        <v>51</v>
      </c>
      <c r="N985" s="4" t="s">
        <v>66</v>
      </c>
      <c r="O985" s="4" t="s">
        <v>67</v>
      </c>
    </row>
    <row r="986" spans="1:15" ht="21" customHeight="1" x14ac:dyDescent="0.25">
      <c r="A986" s="19"/>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1:15" ht="21" customHeight="1" x14ac:dyDescent="0.25">
      <c r="A987" s="19"/>
      <c r="B987" s="4" t="s">
        <v>14</v>
      </c>
      <c r="C987" s="5">
        <v>5</v>
      </c>
      <c r="D987" s="6" t="s">
        <v>37</v>
      </c>
      <c r="E987" s="4" t="s">
        <v>16</v>
      </c>
      <c r="F987" s="4" t="s">
        <v>42</v>
      </c>
      <c r="G987" s="7">
        <v>4</v>
      </c>
      <c r="H987" s="1">
        <v>15000000</v>
      </c>
      <c r="I987" s="4">
        <v>6</v>
      </c>
      <c r="J987" s="8">
        <v>5.208333333333333E-3</v>
      </c>
      <c r="K987" s="4" t="s">
        <v>18</v>
      </c>
      <c r="L987" s="4" t="s">
        <v>50</v>
      </c>
      <c r="M987" s="4" t="s">
        <v>30</v>
      </c>
      <c r="N987" s="4" t="s">
        <v>66</v>
      </c>
      <c r="O987" s="4" t="s">
        <v>36</v>
      </c>
    </row>
    <row r="988" spans="1:15" ht="21" customHeight="1" x14ac:dyDescent="0.25">
      <c r="A988" s="19"/>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1:15" ht="21" customHeight="1" x14ac:dyDescent="0.25">
      <c r="A989" s="19"/>
      <c r="B989" s="4" t="s">
        <v>14</v>
      </c>
      <c r="C989" s="5">
        <v>12</v>
      </c>
      <c r="D989" s="6" t="s">
        <v>37</v>
      </c>
      <c r="E989" s="4" t="s">
        <v>73</v>
      </c>
      <c r="F989" s="4" t="s">
        <v>17</v>
      </c>
      <c r="G989" s="7">
        <v>2</v>
      </c>
      <c r="H989" s="1">
        <v>12000000</v>
      </c>
      <c r="I989" s="4">
        <v>2</v>
      </c>
      <c r="J989" s="8">
        <v>5.208333333333333E-3</v>
      </c>
      <c r="K989" s="4" t="s">
        <v>18</v>
      </c>
      <c r="L989" s="4" t="s">
        <v>19</v>
      </c>
      <c r="M989" s="4" t="s">
        <v>40</v>
      </c>
      <c r="N989" s="4" t="s">
        <v>77</v>
      </c>
      <c r="O989" s="4" t="s">
        <v>54</v>
      </c>
    </row>
    <row r="990" spans="1:15" ht="21" customHeight="1" x14ac:dyDescent="0.25">
      <c r="A990" s="19"/>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1:15" ht="21" customHeight="1" x14ac:dyDescent="0.25">
      <c r="A991" s="19"/>
      <c r="B991" s="4" t="s">
        <v>14</v>
      </c>
      <c r="C991" s="5">
        <v>8</v>
      </c>
      <c r="D991" s="6" t="s">
        <v>37</v>
      </c>
      <c r="E991" s="4" t="s">
        <v>16</v>
      </c>
      <c r="F991" s="4" t="s">
        <v>23</v>
      </c>
      <c r="G991" s="7">
        <v>2</v>
      </c>
      <c r="H991" s="1">
        <v>12000000</v>
      </c>
      <c r="I991" s="4">
        <v>3</v>
      </c>
      <c r="J991" s="8">
        <v>5.208333333333333E-3</v>
      </c>
      <c r="K991" s="4" t="s">
        <v>18</v>
      </c>
      <c r="L991" s="4" t="s">
        <v>29</v>
      </c>
      <c r="M991" s="4" t="s">
        <v>33</v>
      </c>
      <c r="N991" s="4" t="s">
        <v>76</v>
      </c>
      <c r="O991" s="4" t="s">
        <v>75</v>
      </c>
    </row>
    <row r="992" spans="1:15" ht="21" customHeight="1" x14ac:dyDescent="0.25">
      <c r="A992" s="19"/>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1:15" ht="21" customHeight="1" x14ac:dyDescent="0.25">
      <c r="A993" s="19"/>
      <c r="B993" s="4" t="s">
        <v>14</v>
      </c>
      <c r="C993" s="5">
        <v>9</v>
      </c>
      <c r="D993" s="6" t="s">
        <v>37</v>
      </c>
      <c r="E993" s="4" t="s">
        <v>49</v>
      </c>
      <c r="F993" s="4" t="s">
        <v>42</v>
      </c>
      <c r="G993" s="7">
        <v>3</v>
      </c>
      <c r="H993" s="1">
        <v>15000000</v>
      </c>
      <c r="I993" s="4">
        <v>1</v>
      </c>
      <c r="J993" s="8">
        <v>5.208333333333333E-3</v>
      </c>
      <c r="K993" s="4" t="s">
        <v>18</v>
      </c>
      <c r="L993" s="4" t="s">
        <v>29</v>
      </c>
      <c r="M993" s="4" t="s">
        <v>48</v>
      </c>
      <c r="N993" s="4" t="s">
        <v>66</v>
      </c>
      <c r="O993" s="4" t="s">
        <v>36</v>
      </c>
    </row>
    <row r="994" spans="1:15" ht="21" customHeight="1" x14ac:dyDescent="0.25">
      <c r="A994" s="19"/>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1:15" ht="21" customHeight="1" x14ac:dyDescent="0.25">
      <c r="A995" s="19"/>
      <c r="B995" s="4" t="s">
        <v>14</v>
      </c>
      <c r="C995" s="5">
        <v>22</v>
      </c>
      <c r="D995" s="6" t="s">
        <v>44</v>
      </c>
      <c r="E995" s="4" t="s">
        <v>28</v>
      </c>
      <c r="F995" s="4" t="s">
        <v>23</v>
      </c>
      <c r="G995" s="7">
        <v>3</v>
      </c>
      <c r="H995" s="1">
        <v>11000000</v>
      </c>
      <c r="I995" s="4">
        <v>3</v>
      </c>
      <c r="J995" s="8">
        <v>5.208333333333333E-3</v>
      </c>
      <c r="K995" s="4" t="s">
        <v>18</v>
      </c>
      <c r="L995" s="4" t="s">
        <v>19</v>
      </c>
      <c r="M995" s="4" t="s">
        <v>30</v>
      </c>
      <c r="N995" s="4" t="s">
        <v>77</v>
      </c>
      <c r="O995" s="4" t="s">
        <v>65</v>
      </c>
    </row>
    <row r="996" spans="1:15" ht="21" customHeight="1" x14ac:dyDescent="0.25">
      <c r="A996" s="19"/>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1:15" ht="21" customHeight="1" x14ac:dyDescent="0.25">
      <c r="A997" s="19"/>
      <c r="B997" s="4" t="s">
        <v>14</v>
      </c>
      <c r="C997" s="5">
        <v>29</v>
      </c>
      <c r="D997" s="6" t="s">
        <v>44</v>
      </c>
      <c r="E997" s="4" t="s">
        <v>38</v>
      </c>
      <c r="F997" s="4" t="s">
        <v>42</v>
      </c>
      <c r="G997" s="7">
        <v>3</v>
      </c>
      <c r="H997" s="1">
        <v>15000000</v>
      </c>
      <c r="I997" s="4">
        <v>4</v>
      </c>
      <c r="J997" s="8">
        <v>5.208333333333333E-3</v>
      </c>
      <c r="K997" s="4" t="s">
        <v>18</v>
      </c>
      <c r="L997" s="4" t="s">
        <v>19</v>
      </c>
      <c r="M997" s="4" t="s">
        <v>25</v>
      </c>
      <c r="N997" s="4" t="s">
        <v>78</v>
      </c>
      <c r="O997" s="4" t="s">
        <v>63</v>
      </c>
    </row>
    <row r="998" spans="1:15" ht="21" customHeight="1" x14ac:dyDescent="0.25">
      <c r="A998" s="19"/>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1:15" ht="21" customHeight="1" x14ac:dyDescent="0.25">
      <c r="A999" s="19"/>
      <c r="B999" s="4" t="s">
        <v>14</v>
      </c>
      <c r="C999" s="5">
        <v>11</v>
      </c>
      <c r="D999" s="6" t="s">
        <v>55</v>
      </c>
      <c r="E999" s="4" t="s">
        <v>16</v>
      </c>
      <c r="F999" s="4" t="s">
        <v>42</v>
      </c>
      <c r="G999" s="7">
        <v>2</v>
      </c>
      <c r="H999" s="1">
        <v>38000000</v>
      </c>
      <c r="I999" s="4">
        <v>4</v>
      </c>
      <c r="J999" s="8">
        <v>5.208333333333333E-3</v>
      </c>
      <c r="K999" s="4" t="s">
        <v>46</v>
      </c>
      <c r="L999" s="4" t="s">
        <v>47</v>
      </c>
      <c r="M999" s="4" t="s">
        <v>51</v>
      </c>
      <c r="N999" s="4" t="s">
        <v>66</v>
      </c>
      <c r="O999" s="4" t="s">
        <v>67</v>
      </c>
    </row>
    <row r="1000" spans="1:15" ht="21" customHeight="1" x14ac:dyDescent="0.25">
      <c r="A1000" s="19"/>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1:15" ht="21" customHeight="1" x14ac:dyDescent="0.25">
      <c r="A1001" s="19"/>
      <c r="B1001" s="4" t="s">
        <v>14</v>
      </c>
      <c r="C1001" s="5">
        <v>1</v>
      </c>
      <c r="D1001" s="6" t="s">
        <v>15</v>
      </c>
      <c r="E1001" s="4" t="s">
        <v>16</v>
      </c>
      <c r="F1001" s="4" t="s">
        <v>45</v>
      </c>
      <c r="G1001" s="7">
        <v>2</v>
      </c>
      <c r="H1001" s="1">
        <v>12000000</v>
      </c>
      <c r="I1001" s="4">
        <v>1</v>
      </c>
      <c r="J1001" s="8">
        <v>5.208333333333333E-3</v>
      </c>
      <c r="K1001" s="4" t="s">
        <v>18</v>
      </c>
      <c r="L1001" s="4" t="s">
        <v>19</v>
      </c>
      <c r="M1001" s="4" t="s">
        <v>25</v>
      </c>
      <c r="N1001" s="4" t="s">
        <v>77</v>
      </c>
      <c r="O1001" s="4" t="s">
        <v>65</v>
      </c>
    </row>
    <row r="1002" spans="1:15" ht="21" customHeight="1" x14ac:dyDescent="0.25">
      <c r="A1002" s="19"/>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1:15" ht="21" customHeight="1" x14ac:dyDescent="0.25">
      <c r="A1003" s="19"/>
      <c r="B1003" s="4" t="s">
        <v>14</v>
      </c>
      <c r="C1003" s="5">
        <v>1</v>
      </c>
      <c r="D1003" s="6" t="s">
        <v>59</v>
      </c>
      <c r="E1003" s="4" t="s">
        <v>73</v>
      </c>
      <c r="F1003" s="4" t="s">
        <v>42</v>
      </c>
      <c r="G1003" s="7">
        <v>3</v>
      </c>
      <c r="H1003" s="1">
        <v>15000000</v>
      </c>
      <c r="I1003" s="4">
        <v>1</v>
      </c>
      <c r="J1003" s="8">
        <v>5.208333333333333E-3</v>
      </c>
      <c r="K1003" s="4" t="s">
        <v>18</v>
      </c>
      <c r="L1003" s="4" t="s">
        <v>56</v>
      </c>
      <c r="M1003" s="4" t="s">
        <v>43</v>
      </c>
      <c r="N1003" s="4" t="s">
        <v>78</v>
      </c>
      <c r="O1003" s="4" t="s">
        <v>62</v>
      </c>
    </row>
    <row r="1004" spans="1:15" ht="21" customHeight="1" x14ac:dyDescent="0.25">
      <c r="A1004" s="19"/>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1:15" ht="21" customHeight="1" x14ac:dyDescent="0.25">
      <c r="A1005" s="19"/>
      <c r="B1005" s="4" t="s">
        <v>70</v>
      </c>
      <c r="C1005" s="5">
        <v>12</v>
      </c>
      <c r="D1005" s="6" t="s">
        <v>22</v>
      </c>
      <c r="E1005" s="4" t="s">
        <v>49</v>
      </c>
      <c r="F1005" s="4" t="s">
        <v>23</v>
      </c>
      <c r="G1005" s="7">
        <v>0</v>
      </c>
      <c r="H1005" s="1">
        <v>0</v>
      </c>
      <c r="I1005" s="4">
        <v>2</v>
      </c>
      <c r="J1005" s="8">
        <v>5.208333333333333E-3</v>
      </c>
      <c r="K1005" s="4"/>
      <c r="L1005" s="4"/>
      <c r="M1005" s="4" t="s">
        <v>30</v>
      </c>
      <c r="N1005" s="4" t="s">
        <v>76</v>
      </c>
      <c r="O1005" s="4" t="s">
        <v>31</v>
      </c>
    </row>
    <row r="1006" spans="1:15" ht="21" customHeight="1" x14ac:dyDescent="0.25">
      <c r="A1006" s="19"/>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1:15" ht="21" customHeight="1" x14ac:dyDescent="0.25">
      <c r="A1007" s="19"/>
      <c r="B1007" s="4" t="s">
        <v>70</v>
      </c>
      <c r="C1007" s="5">
        <v>29</v>
      </c>
      <c r="D1007" s="6" t="s">
        <v>27</v>
      </c>
      <c r="E1007" s="4" t="s">
        <v>38</v>
      </c>
      <c r="F1007" s="4" t="s">
        <v>42</v>
      </c>
      <c r="G1007" s="7">
        <v>0</v>
      </c>
      <c r="H1007" s="1">
        <v>0</v>
      </c>
      <c r="I1007" s="4">
        <v>2</v>
      </c>
      <c r="J1007" s="8">
        <v>5.208333333333333E-3</v>
      </c>
      <c r="K1007" s="4"/>
      <c r="L1007" s="4"/>
      <c r="M1007" s="4" t="s">
        <v>40</v>
      </c>
      <c r="N1007" s="4" t="s">
        <v>76</v>
      </c>
      <c r="O1007" s="4" t="s">
        <v>52</v>
      </c>
    </row>
    <row r="1008" spans="1:15" ht="21" customHeight="1" x14ac:dyDescent="0.25">
      <c r="A1008" s="19"/>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1:15" ht="21" customHeight="1" x14ac:dyDescent="0.25">
      <c r="A1009" s="19"/>
      <c r="B1009" s="4" t="s">
        <v>70</v>
      </c>
      <c r="C1009" s="5">
        <v>30</v>
      </c>
      <c r="D1009" s="6" t="s">
        <v>69</v>
      </c>
      <c r="E1009" s="4" t="s">
        <v>49</v>
      </c>
      <c r="F1009" s="4" t="s">
        <v>17</v>
      </c>
      <c r="G1009" s="7">
        <v>0</v>
      </c>
      <c r="H1009" s="1">
        <v>0</v>
      </c>
      <c r="I1009" s="4">
        <v>7</v>
      </c>
      <c r="J1009" s="8">
        <v>5.208333333333333E-3</v>
      </c>
      <c r="K1009" s="4"/>
      <c r="L1009" s="4"/>
      <c r="M1009" s="4" t="s">
        <v>43</v>
      </c>
      <c r="N1009" s="4" t="s">
        <v>76</v>
      </c>
      <c r="O1009" s="4" t="s">
        <v>52</v>
      </c>
    </row>
    <row r="1010" spans="1:15" ht="21" customHeight="1" x14ac:dyDescent="0.25">
      <c r="A1010" s="19"/>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1:15" ht="21" customHeight="1" x14ac:dyDescent="0.25">
      <c r="A1011" s="19"/>
      <c r="B1011" s="4" t="s">
        <v>14</v>
      </c>
      <c r="C1011" s="5">
        <v>16</v>
      </c>
      <c r="D1011" s="6" t="s">
        <v>57</v>
      </c>
      <c r="E1011" s="4" t="s">
        <v>38</v>
      </c>
      <c r="F1011" s="4" t="s">
        <v>23</v>
      </c>
      <c r="G1011" s="7">
        <v>3</v>
      </c>
      <c r="H1011" s="1">
        <v>11000000</v>
      </c>
      <c r="I1011" s="4">
        <v>3</v>
      </c>
      <c r="J1011" s="8">
        <v>5.5555555555555558E-3</v>
      </c>
      <c r="K1011" s="4" t="s">
        <v>18</v>
      </c>
      <c r="L1011" s="4" t="s">
        <v>24</v>
      </c>
      <c r="M1011" s="4" t="s">
        <v>30</v>
      </c>
      <c r="N1011" s="4" t="s">
        <v>78</v>
      </c>
      <c r="O1011" s="4" t="s">
        <v>41</v>
      </c>
    </row>
    <row r="1012" spans="1:15" ht="21" customHeight="1" x14ac:dyDescent="0.25">
      <c r="A1012" s="19"/>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1:15" ht="21" customHeight="1" x14ac:dyDescent="0.25">
      <c r="A1013" s="19"/>
      <c r="B1013" s="4" t="s">
        <v>14</v>
      </c>
      <c r="C1013" s="5">
        <v>16</v>
      </c>
      <c r="D1013" s="6" t="s">
        <v>27</v>
      </c>
      <c r="E1013" s="4" t="s">
        <v>16</v>
      </c>
      <c r="F1013" s="4" t="s">
        <v>42</v>
      </c>
      <c r="G1013" s="7">
        <v>2</v>
      </c>
      <c r="H1013" s="1">
        <v>12000000</v>
      </c>
      <c r="I1013" s="4">
        <v>2</v>
      </c>
      <c r="J1013" s="8">
        <v>5.5555555555555558E-3</v>
      </c>
      <c r="K1013" s="4" t="s">
        <v>18</v>
      </c>
      <c r="L1013" s="4" t="s">
        <v>39</v>
      </c>
      <c r="M1013" s="4" t="s">
        <v>51</v>
      </c>
      <c r="N1013" s="4" t="s">
        <v>76</v>
      </c>
      <c r="O1013" s="4" t="s">
        <v>26</v>
      </c>
    </row>
    <row r="1014" spans="1:15" ht="21" customHeight="1" x14ac:dyDescent="0.25">
      <c r="A1014" s="19"/>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1:15" ht="21" customHeight="1" x14ac:dyDescent="0.25">
      <c r="A1015" s="19"/>
      <c r="B1015" s="4" t="s">
        <v>14</v>
      </c>
      <c r="C1015" s="5">
        <v>9</v>
      </c>
      <c r="D1015" s="6" t="s">
        <v>37</v>
      </c>
      <c r="E1015" s="4" t="s">
        <v>28</v>
      </c>
      <c r="F1015" s="4" t="s">
        <v>42</v>
      </c>
      <c r="G1015" s="7">
        <v>4</v>
      </c>
      <c r="H1015" s="1">
        <v>20000000</v>
      </c>
      <c r="I1015" s="4">
        <v>1</v>
      </c>
      <c r="J1015" s="8">
        <v>5.5555555555555558E-3</v>
      </c>
      <c r="K1015" s="4" t="s">
        <v>61</v>
      </c>
      <c r="L1015" s="4" t="s">
        <v>29</v>
      </c>
      <c r="M1015" s="4" t="s">
        <v>43</v>
      </c>
      <c r="N1015" s="4" t="s">
        <v>76</v>
      </c>
      <c r="O1015" s="4" t="s">
        <v>71</v>
      </c>
    </row>
    <row r="1016" spans="1:15" ht="21" customHeight="1" x14ac:dyDescent="0.25">
      <c r="A1016" s="19"/>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1:15" ht="21" customHeight="1" x14ac:dyDescent="0.25">
      <c r="A1017" s="19"/>
      <c r="B1017" s="4" t="s">
        <v>14</v>
      </c>
      <c r="C1017" s="5">
        <v>30</v>
      </c>
      <c r="D1017" s="6" t="s">
        <v>37</v>
      </c>
      <c r="E1017" s="4" t="s">
        <v>32</v>
      </c>
      <c r="F1017" s="4" t="s">
        <v>17</v>
      </c>
      <c r="G1017" s="7">
        <v>3</v>
      </c>
      <c r="H1017" s="1">
        <v>15000000</v>
      </c>
      <c r="I1017" s="4">
        <v>4</v>
      </c>
      <c r="J1017" s="8">
        <v>5.5555555555555558E-3</v>
      </c>
      <c r="K1017" s="4" t="s">
        <v>18</v>
      </c>
      <c r="L1017" s="4" t="s">
        <v>24</v>
      </c>
      <c r="M1017" s="4" t="s">
        <v>33</v>
      </c>
      <c r="N1017" s="4" t="s">
        <v>78</v>
      </c>
      <c r="O1017" s="4" t="s">
        <v>63</v>
      </c>
    </row>
    <row r="1018" spans="1:15" ht="21" customHeight="1" x14ac:dyDescent="0.25">
      <c r="A1018" s="19"/>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1:15" ht="21" customHeight="1" x14ac:dyDescent="0.25">
      <c r="A1019" s="19"/>
      <c r="B1019" s="4" t="s">
        <v>14</v>
      </c>
      <c r="C1019" s="5">
        <v>16</v>
      </c>
      <c r="D1019" s="6" t="s">
        <v>57</v>
      </c>
      <c r="E1019" s="4" t="s">
        <v>38</v>
      </c>
      <c r="F1019" s="4" t="s">
        <v>23</v>
      </c>
      <c r="G1019" s="7">
        <v>3</v>
      </c>
      <c r="H1019" s="1">
        <v>11000000</v>
      </c>
      <c r="I1019" s="4">
        <v>3</v>
      </c>
      <c r="J1019" s="8">
        <v>5.5555555555555558E-3</v>
      </c>
      <c r="K1019" s="4" t="s">
        <v>18</v>
      </c>
      <c r="L1019" s="4" t="s">
        <v>24</v>
      </c>
      <c r="M1019" s="4" t="s">
        <v>30</v>
      </c>
      <c r="N1019" s="4" t="s">
        <v>78</v>
      </c>
      <c r="O1019" s="4" t="s">
        <v>41</v>
      </c>
    </row>
    <row r="1020" spans="1:15" ht="21" customHeight="1" x14ac:dyDescent="0.25">
      <c r="A1020" s="19"/>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1:15" ht="21" customHeight="1" x14ac:dyDescent="0.25">
      <c r="A1021" s="19"/>
      <c r="B1021" s="4" t="s">
        <v>70</v>
      </c>
      <c r="C1021" s="5">
        <v>1</v>
      </c>
      <c r="D1021" s="6" t="s">
        <v>37</v>
      </c>
      <c r="E1021" s="4" t="s">
        <v>49</v>
      </c>
      <c r="F1021" s="4" t="s">
        <v>42</v>
      </c>
      <c r="G1021" s="7">
        <v>0</v>
      </c>
      <c r="H1021" s="1">
        <v>0</v>
      </c>
      <c r="I1021" s="4">
        <v>1</v>
      </c>
      <c r="J1021" s="8">
        <v>5.5555555555555558E-3</v>
      </c>
      <c r="K1021" s="4"/>
      <c r="L1021" s="4"/>
      <c r="M1021" s="4" t="s">
        <v>30</v>
      </c>
      <c r="N1021" s="4" t="s">
        <v>66</v>
      </c>
      <c r="O1021" s="4" t="s">
        <v>67</v>
      </c>
    </row>
    <row r="1022" spans="1:15" ht="21" customHeight="1" x14ac:dyDescent="0.25">
      <c r="A1022" s="19"/>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1:15" ht="21" customHeight="1" x14ac:dyDescent="0.25">
      <c r="A1023" s="19"/>
      <c r="B1023" s="4" t="s">
        <v>70</v>
      </c>
      <c r="C1023" s="5">
        <v>27</v>
      </c>
      <c r="D1023" s="6" t="s">
        <v>44</v>
      </c>
      <c r="E1023" s="4" t="s">
        <v>16</v>
      </c>
      <c r="F1023" s="4" t="s">
        <v>17</v>
      </c>
      <c r="G1023" s="7">
        <v>0</v>
      </c>
      <c r="H1023" s="1">
        <v>0</v>
      </c>
      <c r="I1023" s="4">
        <v>1</v>
      </c>
      <c r="J1023" s="8">
        <v>5.5555555555555558E-3</v>
      </c>
      <c r="K1023" s="4"/>
      <c r="L1023" s="4"/>
      <c r="M1023" s="4" t="s">
        <v>30</v>
      </c>
      <c r="N1023" s="4" t="s">
        <v>76</v>
      </c>
      <c r="O1023" s="4" t="s">
        <v>52</v>
      </c>
    </row>
    <row r="1024" spans="1:15" ht="21" customHeight="1" x14ac:dyDescent="0.25">
      <c r="A1024" s="19"/>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1:15" ht="21" customHeight="1" x14ac:dyDescent="0.25">
      <c r="A1025" s="19"/>
      <c r="B1025" s="4" t="s">
        <v>14</v>
      </c>
      <c r="C1025" s="5">
        <v>11</v>
      </c>
      <c r="D1025" s="6" t="s">
        <v>57</v>
      </c>
      <c r="E1025" s="4" t="s">
        <v>32</v>
      </c>
      <c r="F1025" s="4" t="s">
        <v>42</v>
      </c>
      <c r="G1025" s="7">
        <v>4</v>
      </c>
      <c r="H1025" s="1">
        <v>20000000</v>
      </c>
      <c r="I1025" s="4">
        <v>1</v>
      </c>
      <c r="J1025" s="8">
        <v>5.6712962962962958E-3</v>
      </c>
      <c r="K1025" s="4" t="s">
        <v>18</v>
      </c>
      <c r="L1025" s="4" t="s">
        <v>56</v>
      </c>
      <c r="M1025" s="4" t="s">
        <v>20</v>
      </c>
      <c r="N1025" s="4" t="s">
        <v>78</v>
      </c>
      <c r="O1025" s="4" t="s">
        <v>62</v>
      </c>
    </row>
    <row r="1026" spans="1:15" ht="21" customHeight="1" x14ac:dyDescent="0.25">
      <c r="A1026" s="19"/>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1:15" ht="21" customHeight="1" x14ac:dyDescent="0.25">
      <c r="A1027" s="19"/>
      <c r="B1027" s="4" t="s">
        <v>14</v>
      </c>
      <c r="C1027" s="5">
        <v>10</v>
      </c>
      <c r="D1027" s="6" t="s">
        <v>27</v>
      </c>
      <c r="E1027" s="4" t="s">
        <v>38</v>
      </c>
      <c r="F1027" s="4" t="s">
        <v>42</v>
      </c>
      <c r="G1027" s="7">
        <v>2</v>
      </c>
      <c r="H1027" s="1">
        <v>38000000</v>
      </c>
      <c r="I1027" s="4">
        <v>2</v>
      </c>
      <c r="J1027" s="8">
        <v>5.6712962962962958E-3</v>
      </c>
      <c r="K1027" s="4" t="s">
        <v>74</v>
      </c>
      <c r="L1027" s="4" t="s">
        <v>47</v>
      </c>
      <c r="M1027" s="4" t="s">
        <v>48</v>
      </c>
      <c r="N1027" s="4" t="s">
        <v>78</v>
      </c>
      <c r="O1027" s="4" t="s">
        <v>63</v>
      </c>
    </row>
    <row r="1028" spans="1:15" ht="21" customHeight="1" x14ac:dyDescent="0.25">
      <c r="A1028" s="19"/>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1:15" ht="21" customHeight="1" x14ac:dyDescent="0.25">
      <c r="A1029" s="19"/>
      <c r="B1029" s="4" t="s">
        <v>14</v>
      </c>
      <c r="C1029" s="5">
        <v>12</v>
      </c>
      <c r="D1029" s="6" t="s">
        <v>27</v>
      </c>
      <c r="E1029" s="4" t="s">
        <v>38</v>
      </c>
      <c r="F1029" s="4" t="s">
        <v>17</v>
      </c>
      <c r="G1029" s="7">
        <v>3</v>
      </c>
      <c r="H1029" s="1">
        <v>15000000</v>
      </c>
      <c r="I1029" s="4">
        <v>4</v>
      </c>
      <c r="J1029" s="8">
        <v>5.6712962962962958E-3</v>
      </c>
      <c r="K1029" s="4" t="s">
        <v>18</v>
      </c>
      <c r="L1029" s="4" t="s">
        <v>24</v>
      </c>
      <c r="M1029" s="4" t="s">
        <v>30</v>
      </c>
      <c r="N1029" s="4" t="s">
        <v>76</v>
      </c>
      <c r="O1029" s="4" t="s">
        <v>31</v>
      </c>
    </row>
    <row r="1030" spans="1:15" ht="21" customHeight="1" x14ac:dyDescent="0.25">
      <c r="A1030" s="19"/>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1:15" ht="21" customHeight="1" x14ac:dyDescent="0.25">
      <c r="A1031" s="19"/>
      <c r="B1031" s="4" t="s">
        <v>14</v>
      </c>
      <c r="C1031" s="5">
        <v>30</v>
      </c>
      <c r="D1031" s="6" t="s">
        <v>37</v>
      </c>
      <c r="E1031" s="4" t="s">
        <v>38</v>
      </c>
      <c r="F1031" s="4" t="s">
        <v>42</v>
      </c>
      <c r="G1031" s="7">
        <v>4</v>
      </c>
      <c r="H1031" s="1">
        <v>11000000</v>
      </c>
      <c r="I1031" s="4">
        <v>3</v>
      </c>
      <c r="J1031" s="8">
        <v>5.6712962962962958E-3</v>
      </c>
      <c r="K1031" s="4" t="s">
        <v>61</v>
      </c>
      <c r="L1031" s="4" t="s">
        <v>39</v>
      </c>
      <c r="M1031" s="4" t="s">
        <v>43</v>
      </c>
      <c r="N1031" s="4" t="s">
        <v>76</v>
      </c>
      <c r="O1031" s="4" t="s">
        <v>26</v>
      </c>
    </row>
    <row r="1032" spans="1:15" ht="21" customHeight="1" x14ac:dyDescent="0.25">
      <c r="A1032" s="19"/>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1:15" ht="21" customHeight="1" x14ac:dyDescent="0.25">
      <c r="A1033" s="19"/>
      <c r="B1033" s="4" t="s">
        <v>14</v>
      </c>
      <c r="C1033" s="5">
        <v>9</v>
      </c>
      <c r="D1033" s="6" t="s">
        <v>37</v>
      </c>
      <c r="E1033" s="4" t="s">
        <v>16</v>
      </c>
      <c r="F1033" s="4" t="s">
        <v>42</v>
      </c>
      <c r="G1033" s="7">
        <v>3</v>
      </c>
      <c r="H1033" s="1">
        <v>15000000</v>
      </c>
      <c r="I1033" s="4">
        <v>4</v>
      </c>
      <c r="J1033" s="8">
        <v>5.6712962962962958E-3</v>
      </c>
      <c r="K1033" s="4" t="s">
        <v>18</v>
      </c>
      <c r="L1033" s="4" t="s">
        <v>56</v>
      </c>
      <c r="M1033" s="4" t="s">
        <v>33</v>
      </c>
      <c r="N1033" s="4" t="s">
        <v>66</v>
      </c>
      <c r="O1033" s="4" t="s">
        <v>67</v>
      </c>
    </row>
    <row r="1034" spans="1:15" ht="21" customHeight="1" x14ac:dyDescent="0.25">
      <c r="A1034" s="19"/>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1:15" ht="21" customHeight="1" x14ac:dyDescent="0.25">
      <c r="A1035" s="19"/>
      <c r="B1035" s="4" t="s">
        <v>14</v>
      </c>
      <c r="C1035" s="5">
        <v>23</v>
      </c>
      <c r="D1035" s="6" t="s">
        <v>69</v>
      </c>
      <c r="E1035" s="4" t="s">
        <v>38</v>
      </c>
      <c r="F1035" s="4" t="s">
        <v>42</v>
      </c>
      <c r="G1035" s="7">
        <v>5</v>
      </c>
      <c r="H1035" s="1">
        <v>21000000</v>
      </c>
      <c r="I1035" s="4">
        <v>1</v>
      </c>
      <c r="J1035" s="8">
        <v>5.6712962962962958E-3</v>
      </c>
      <c r="K1035" s="4" t="s">
        <v>18</v>
      </c>
      <c r="L1035" s="4" t="s">
        <v>64</v>
      </c>
      <c r="M1035" s="4" t="s">
        <v>25</v>
      </c>
      <c r="N1035" s="4" t="s">
        <v>78</v>
      </c>
      <c r="O1035" s="4" t="s">
        <v>41</v>
      </c>
    </row>
    <row r="1036" spans="1:15" ht="21" customHeight="1" x14ac:dyDescent="0.25">
      <c r="A1036" s="19"/>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1:15" ht="21" customHeight="1" x14ac:dyDescent="0.25">
      <c r="A1037" s="19"/>
      <c r="B1037" s="4" t="s">
        <v>14</v>
      </c>
      <c r="C1037" s="5">
        <v>1</v>
      </c>
      <c r="D1037" s="6" t="s">
        <v>59</v>
      </c>
      <c r="E1037" s="4" t="s">
        <v>38</v>
      </c>
      <c r="F1037" s="4" t="s">
        <v>23</v>
      </c>
      <c r="G1037" s="7">
        <v>2</v>
      </c>
      <c r="H1037" s="1">
        <v>12000000</v>
      </c>
      <c r="I1037" s="4">
        <v>5</v>
      </c>
      <c r="J1037" s="8">
        <v>5.6712962962962958E-3</v>
      </c>
      <c r="K1037" s="4" t="s">
        <v>18</v>
      </c>
      <c r="L1037" s="4" t="s">
        <v>35</v>
      </c>
      <c r="M1037" s="4" t="s">
        <v>40</v>
      </c>
      <c r="N1037" s="4" t="s">
        <v>66</v>
      </c>
      <c r="O1037" s="4" t="s">
        <v>36</v>
      </c>
    </row>
    <row r="1038" spans="1:15" ht="21" customHeight="1" x14ac:dyDescent="0.25">
      <c r="A1038" s="19"/>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1:15" ht="21" customHeight="1" x14ac:dyDescent="0.25">
      <c r="A1039" s="19"/>
      <c r="B1039" s="4" t="s">
        <v>70</v>
      </c>
      <c r="C1039" s="5">
        <v>2</v>
      </c>
      <c r="D1039" s="6" t="s">
        <v>72</v>
      </c>
      <c r="E1039" s="4" t="s">
        <v>16</v>
      </c>
      <c r="F1039" s="4" t="s">
        <v>23</v>
      </c>
      <c r="G1039" s="7">
        <v>0</v>
      </c>
      <c r="H1039" s="1">
        <v>0</v>
      </c>
      <c r="I1039" s="4">
        <v>4</v>
      </c>
      <c r="J1039" s="8">
        <v>5.6712962962962958E-3</v>
      </c>
      <c r="K1039" s="4"/>
      <c r="L1039" s="4"/>
      <c r="M1039" s="4" t="s">
        <v>51</v>
      </c>
      <c r="N1039" s="4" t="s">
        <v>77</v>
      </c>
      <c r="O1039" s="4" t="s">
        <v>54</v>
      </c>
    </row>
    <row r="1040" spans="1:15" ht="21" customHeight="1" x14ac:dyDescent="0.25">
      <c r="A1040" s="19"/>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1:15" ht="21" customHeight="1" x14ac:dyDescent="0.25">
      <c r="A1041" s="19"/>
      <c r="B1041" s="4" t="s">
        <v>70</v>
      </c>
      <c r="C1041" s="5">
        <v>2</v>
      </c>
      <c r="D1041" s="6" t="s">
        <v>72</v>
      </c>
      <c r="E1041" s="4" t="s">
        <v>16</v>
      </c>
      <c r="F1041" s="4" t="s">
        <v>23</v>
      </c>
      <c r="G1041" s="7">
        <v>0</v>
      </c>
      <c r="H1041" s="1">
        <v>0</v>
      </c>
      <c r="I1041" s="4">
        <v>4</v>
      </c>
      <c r="J1041" s="8">
        <v>5.6712962962962958E-3</v>
      </c>
      <c r="K1041" s="4"/>
      <c r="L1041" s="4"/>
      <c r="M1041" s="4" t="s">
        <v>51</v>
      </c>
      <c r="N1041" s="4" t="s">
        <v>77</v>
      </c>
      <c r="O1041" s="4" t="s">
        <v>54</v>
      </c>
    </row>
    <row r="1042" spans="1:15" ht="21" customHeight="1" x14ac:dyDescent="0.25">
      <c r="A1042" s="19"/>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1:15" ht="21" customHeight="1" x14ac:dyDescent="0.25">
      <c r="A1043" s="19"/>
      <c r="B1043" s="4" t="s">
        <v>14</v>
      </c>
      <c r="C1043" s="5">
        <v>11</v>
      </c>
      <c r="D1043" s="6" t="s">
        <v>57</v>
      </c>
      <c r="E1043" s="4" t="s">
        <v>28</v>
      </c>
      <c r="F1043" s="4" t="s">
        <v>17</v>
      </c>
      <c r="G1043" s="7">
        <v>2</v>
      </c>
      <c r="H1043" s="1">
        <v>38000000</v>
      </c>
      <c r="I1043" s="4">
        <v>2</v>
      </c>
      <c r="J1043" s="8">
        <v>5.6944444444444438E-3</v>
      </c>
      <c r="K1043" s="4" t="s">
        <v>46</v>
      </c>
      <c r="L1043" s="4" t="s">
        <v>19</v>
      </c>
      <c r="M1043" s="4" t="s">
        <v>25</v>
      </c>
      <c r="N1043" s="4" t="s">
        <v>78</v>
      </c>
      <c r="O1043" s="4" t="s">
        <v>62</v>
      </c>
    </row>
    <row r="1044" spans="1:15" ht="21" customHeight="1" x14ac:dyDescent="0.25">
      <c r="A1044" s="19"/>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1:15" ht="21" customHeight="1" x14ac:dyDescent="0.25">
      <c r="A1045" s="19"/>
      <c r="B1045" s="4" t="s">
        <v>14</v>
      </c>
      <c r="C1045" s="5">
        <v>27</v>
      </c>
      <c r="D1045" s="6" t="s">
        <v>22</v>
      </c>
      <c r="E1045" s="4" t="s">
        <v>32</v>
      </c>
      <c r="F1045" s="4" t="s">
        <v>68</v>
      </c>
      <c r="G1045" s="7">
        <v>5</v>
      </c>
      <c r="H1045" s="1">
        <v>25000000</v>
      </c>
      <c r="I1045" s="4">
        <v>4</v>
      </c>
      <c r="J1045" s="8">
        <v>5.6944444444444438E-3</v>
      </c>
      <c r="K1045" s="4" t="s">
        <v>18</v>
      </c>
      <c r="L1045" s="4" t="s">
        <v>56</v>
      </c>
      <c r="M1045" s="4" t="s">
        <v>51</v>
      </c>
      <c r="N1045" s="4" t="s">
        <v>78</v>
      </c>
      <c r="O1045" s="4" t="s">
        <v>63</v>
      </c>
    </row>
    <row r="1046" spans="1:15" ht="21" customHeight="1" x14ac:dyDescent="0.25">
      <c r="A1046" s="19"/>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1:15" ht="21" customHeight="1" x14ac:dyDescent="0.25">
      <c r="A1047" s="19"/>
      <c r="B1047" s="4" t="s">
        <v>14</v>
      </c>
      <c r="C1047" s="5">
        <v>19</v>
      </c>
      <c r="D1047" s="6" t="s">
        <v>27</v>
      </c>
      <c r="E1047" s="4" t="s">
        <v>32</v>
      </c>
      <c r="F1047" s="4" t="s">
        <v>68</v>
      </c>
      <c r="G1047" s="7">
        <v>5</v>
      </c>
      <c r="H1047" s="1">
        <v>20000000</v>
      </c>
      <c r="I1047" s="4">
        <v>5</v>
      </c>
      <c r="J1047" s="8">
        <v>5.6944444444444438E-3</v>
      </c>
      <c r="K1047" s="4" t="s">
        <v>18</v>
      </c>
      <c r="L1047" s="4" t="s">
        <v>39</v>
      </c>
      <c r="M1047" s="4" t="s">
        <v>33</v>
      </c>
      <c r="N1047" s="4" t="s">
        <v>78</v>
      </c>
      <c r="O1047" s="4" t="s">
        <v>53</v>
      </c>
    </row>
    <row r="1048" spans="1:15" ht="21" customHeight="1" x14ac:dyDescent="0.25">
      <c r="A1048" s="19"/>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1:15" ht="21" customHeight="1" x14ac:dyDescent="0.25">
      <c r="A1049" s="19"/>
      <c r="B1049" s="4" t="s">
        <v>14</v>
      </c>
      <c r="C1049" s="5">
        <v>21</v>
      </c>
      <c r="D1049" s="6" t="s">
        <v>37</v>
      </c>
      <c r="E1049" s="4" t="s">
        <v>16</v>
      </c>
      <c r="F1049" s="4" t="s">
        <v>23</v>
      </c>
      <c r="G1049" s="7">
        <v>2</v>
      </c>
      <c r="H1049" s="1">
        <v>12000000</v>
      </c>
      <c r="I1049" s="4">
        <v>1</v>
      </c>
      <c r="J1049" s="8">
        <v>5.6944444444444438E-3</v>
      </c>
      <c r="K1049" s="4" t="s">
        <v>18</v>
      </c>
      <c r="L1049" s="4" t="s">
        <v>47</v>
      </c>
      <c r="M1049" s="4" t="s">
        <v>20</v>
      </c>
      <c r="N1049" s="4" t="s">
        <v>76</v>
      </c>
      <c r="O1049" s="4" t="s">
        <v>71</v>
      </c>
    </row>
    <row r="1050" spans="1:15" ht="21" customHeight="1" x14ac:dyDescent="0.25">
      <c r="A1050" s="19"/>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1:15" ht="21" customHeight="1" x14ac:dyDescent="0.25">
      <c r="A1051" s="19"/>
      <c r="B1051" s="4" t="s">
        <v>14</v>
      </c>
      <c r="C1051" s="5">
        <v>15</v>
      </c>
      <c r="D1051" s="6" t="s">
        <v>69</v>
      </c>
      <c r="E1051" s="4" t="s">
        <v>28</v>
      </c>
      <c r="F1051" s="4" t="s">
        <v>68</v>
      </c>
      <c r="G1051" s="7">
        <v>4</v>
      </c>
      <c r="H1051" s="1">
        <v>20000000</v>
      </c>
      <c r="I1051" s="4">
        <v>2</v>
      </c>
      <c r="J1051" s="8">
        <v>5.6944444444444438E-3</v>
      </c>
      <c r="K1051" s="4" t="s">
        <v>61</v>
      </c>
      <c r="L1051" s="4" t="s">
        <v>29</v>
      </c>
      <c r="M1051" s="4" t="s">
        <v>43</v>
      </c>
      <c r="N1051" s="4" t="s">
        <v>76</v>
      </c>
      <c r="O1051" s="4" t="s">
        <v>52</v>
      </c>
    </row>
    <row r="1052" spans="1:15" ht="21" customHeight="1" x14ac:dyDescent="0.25">
      <c r="A1052" s="19"/>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1:15" ht="21" customHeight="1" x14ac:dyDescent="0.25">
      <c r="A1053" s="19"/>
      <c r="B1053" s="4" t="s">
        <v>14</v>
      </c>
      <c r="C1053" s="5">
        <v>13</v>
      </c>
      <c r="D1053" s="6" t="s">
        <v>55</v>
      </c>
      <c r="E1053" s="4" t="s">
        <v>16</v>
      </c>
      <c r="F1053" s="4" t="s">
        <v>42</v>
      </c>
      <c r="G1053" s="7">
        <v>4</v>
      </c>
      <c r="H1053" s="1">
        <v>15000000</v>
      </c>
      <c r="I1053" s="4">
        <v>5</v>
      </c>
      <c r="J1053" s="8">
        <v>5.6944444444444438E-3</v>
      </c>
      <c r="K1053" s="4" t="s">
        <v>18</v>
      </c>
      <c r="L1053" s="4" t="s">
        <v>35</v>
      </c>
      <c r="M1053" s="4" t="s">
        <v>48</v>
      </c>
      <c r="N1053" s="4" t="s">
        <v>76</v>
      </c>
      <c r="O1053" s="4" t="s">
        <v>52</v>
      </c>
    </row>
    <row r="1054" spans="1:15" ht="21" customHeight="1" x14ac:dyDescent="0.25">
      <c r="A1054" s="19"/>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1:15" ht="21" customHeight="1" x14ac:dyDescent="0.25">
      <c r="A1055" s="19"/>
      <c r="B1055" s="4" t="s">
        <v>14</v>
      </c>
      <c r="C1055" s="5">
        <v>12</v>
      </c>
      <c r="D1055" s="6" t="s">
        <v>59</v>
      </c>
      <c r="E1055" s="4" t="s">
        <v>16</v>
      </c>
      <c r="F1055" s="4" t="s">
        <v>42</v>
      </c>
      <c r="G1055" s="7">
        <v>1</v>
      </c>
      <c r="H1055" s="1">
        <v>7000000</v>
      </c>
      <c r="I1055" s="4">
        <v>1</v>
      </c>
      <c r="J1055" s="8">
        <v>5.6944444444444438E-3</v>
      </c>
      <c r="K1055" s="4" t="s">
        <v>18</v>
      </c>
      <c r="L1055" s="4" t="s">
        <v>39</v>
      </c>
      <c r="M1055" s="4" t="s">
        <v>20</v>
      </c>
      <c r="N1055" s="4" t="s">
        <v>77</v>
      </c>
      <c r="O1055" s="4" t="s">
        <v>65</v>
      </c>
    </row>
    <row r="1056" spans="1:15" ht="21" customHeight="1" x14ac:dyDescent="0.25">
      <c r="A1056" s="19"/>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1:15" ht="21" customHeight="1" x14ac:dyDescent="0.25">
      <c r="A1057" s="19"/>
      <c r="B1057" s="4" t="s">
        <v>70</v>
      </c>
      <c r="C1057" s="5">
        <v>12</v>
      </c>
      <c r="D1057" s="6" t="s">
        <v>58</v>
      </c>
      <c r="E1057" s="4" t="s">
        <v>49</v>
      </c>
      <c r="F1057" s="4" t="s">
        <v>23</v>
      </c>
      <c r="G1057" s="7">
        <v>0</v>
      </c>
      <c r="H1057" s="1">
        <v>0</v>
      </c>
      <c r="I1057" s="4">
        <v>3</v>
      </c>
      <c r="J1057" s="8">
        <v>5.6944444444444438E-3</v>
      </c>
      <c r="K1057" s="4"/>
      <c r="L1057" s="4"/>
      <c r="M1057" s="4" t="s">
        <v>51</v>
      </c>
      <c r="N1057" s="4" t="s">
        <v>77</v>
      </c>
      <c r="O1057" s="4" t="s">
        <v>54</v>
      </c>
    </row>
    <row r="1058" spans="1:15" ht="21" customHeight="1" x14ac:dyDescent="0.25">
      <c r="A1058" s="19"/>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1:15" ht="21" customHeight="1" x14ac:dyDescent="0.25">
      <c r="A1059" s="19"/>
      <c r="B1059" s="4" t="s">
        <v>70</v>
      </c>
      <c r="C1059" s="5">
        <v>12</v>
      </c>
      <c r="D1059" s="6" t="s">
        <v>58</v>
      </c>
      <c r="E1059" s="4" t="s">
        <v>49</v>
      </c>
      <c r="F1059" s="4" t="s">
        <v>23</v>
      </c>
      <c r="G1059" s="7">
        <v>0</v>
      </c>
      <c r="H1059" s="1">
        <v>0</v>
      </c>
      <c r="I1059" s="4">
        <v>3</v>
      </c>
      <c r="J1059" s="8">
        <v>5.6944444444444438E-3</v>
      </c>
      <c r="K1059" s="4"/>
      <c r="L1059" s="4"/>
      <c r="M1059" s="4" t="s">
        <v>51</v>
      </c>
      <c r="N1059" s="4" t="s">
        <v>77</v>
      </c>
      <c r="O1059" s="4" t="s">
        <v>54</v>
      </c>
    </row>
    <row r="1060" spans="1:15" ht="21" customHeight="1" x14ac:dyDescent="0.25">
      <c r="A1060" s="19"/>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1:15" ht="21" customHeight="1" x14ac:dyDescent="0.25">
      <c r="A1061" s="19"/>
      <c r="B1061" s="4" t="s">
        <v>14</v>
      </c>
      <c r="C1061" s="5">
        <v>30</v>
      </c>
      <c r="D1061" s="6" t="s">
        <v>27</v>
      </c>
      <c r="E1061" s="4" t="s">
        <v>28</v>
      </c>
      <c r="F1061" s="4" t="s">
        <v>42</v>
      </c>
      <c r="G1061" s="7">
        <v>2</v>
      </c>
      <c r="H1061" s="1">
        <v>12000000</v>
      </c>
      <c r="I1061" s="4">
        <v>2</v>
      </c>
      <c r="J1061" s="8">
        <v>5.7870370370370376E-3</v>
      </c>
      <c r="K1061" s="4" t="s">
        <v>18</v>
      </c>
      <c r="L1061" s="4" t="s">
        <v>64</v>
      </c>
      <c r="M1061" s="4" t="s">
        <v>30</v>
      </c>
      <c r="N1061" s="4" t="s">
        <v>77</v>
      </c>
      <c r="O1061" s="4" t="s">
        <v>54</v>
      </c>
    </row>
    <row r="1062" spans="1:15" ht="21" customHeight="1" x14ac:dyDescent="0.25">
      <c r="A1062" s="19"/>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1:15" ht="21" customHeight="1" x14ac:dyDescent="0.25">
      <c r="A1063" s="19"/>
      <c r="B1063" s="4" t="s">
        <v>14</v>
      </c>
      <c r="C1063" s="5">
        <v>21</v>
      </c>
      <c r="D1063" s="6" t="s">
        <v>37</v>
      </c>
      <c r="E1063" s="4" t="s">
        <v>28</v>
      </c>
      <c r="F1063" s="4" t="s">
        <v>23</v>
      </c>
      <c r="G1063" s="7">
        <v>1</v>
      </c>
      <c r="H1063" s="1">
        <v>7000000</v>
      </c>
      <c r="I1063" s="4">
        <v>2</v>
      </c>
      <c r="J1063" s="8">
        <v>5.7870370370370376E-3</v>
      </c>
      <c r="K1063" s="4" t="s">
        <v>18</v>
      </c>
      <c r="L1063" s="4" t="s">
        <v>19</v>
      </c>
      <c r="M1063" s="4" t="s">
        <v>30</v>
      </c>
      <c r="N1063" s="4" t="s">
        <v>76</v>
      </c>
      <c r="O1063" s="4" t="s">
        <v>75</v>
      </c>
    </row>
    <row r="1064" spans="1:15" ht="21" customHeight="1" x14ac:dyDescent="0.25">
      <c r="A1064" s="19"/>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1:15" ht="21" customHeight="1" x14ac:dyDescent="0.25">
      <c r="A1065" s="19"/>
      <c r="B1065" s="4" t="s">
        <v>14</v>
      </c>
      <c r="C1065" s="5">
        <v>12</v>
      </c>
      <c r="D1065" s="6" t="s">
        <v>37</v>
      </c>
      <c r="E1065" s="4" t="s">
        <v>28</v>
      </c>
      <c r="F1065" s="4" t="s">
        <v>42</v>
      </c>
      <c r="G1065" s="7">
        <v>4</v>
      </c>
      <c r="H1065" s="1">
        <v>15000000</v>
      </c>
      <c r="I1065" s="4">
        <v>4</v>
      </c>
      <c r="J1065" s="8">
        <v>5.7870370370370376E-3</v>
      </c>
      <c r="K1065" s="4" t="s">
        <v>18</v>
      </c>
      <c r="L1065" s="4" t="s">
        <v>56</v>
      </c>
      <c r="M1065" s="4" t="s">
        <v>33</v>
      </c>
      <c r="N1065" s="4" t="s">
        <v>76</v>
      </c>
      <c r="O1065" s="4" t="s">
        <v>52</v>
      </c>
    </row>
    <row r="1066" spans="1:15" ht="21" customHeight="1" x14ac:dyDescent="0.25">
      <c r="A1066" s="19"/>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1:15" ht="21" customHeight="1" x14ac:dyDescent="0.25">
      <c r="A1067" s="19"/>
      <c r="B1067" s="4" t="s">
        <v>14</v>
      </c>
      <c r="C1067" s="5">
        <v>29</v>
      </c>
      <c r="D1067" s="6" t="s">
        <v>44</v>
      </c>
      <c r="E1067" s="4" t="s">
        <v>38</v>
      </c>
      <c r="F1067" s="4" t="s">
        <v>17</v>
      </c>
      <c r="G1067" s="7">
        <v>2</v>
      </c>
      <c r="H1067" s="1">
        <v>12000000</v>
      </c>
      <c r="I1067" s="4">
        <v>2</v>
      </c>
      <c r="J1067" s="8">
        <v>5.7870370370370376E-3</v>
      </c>
      <c r="K1067" s="4" t="s">
        <v>18</v>
      </c>
      <c r="L1067" s="4" t="s">
        <v>39</v>
      </c>
      <c r="M1067" s="4" t="s">
        <v>48</v>
      </c>
      <c r="N1067" s="4" t="s">
        <v>78</v>
      </c>
      <c r="O1067" s="4" t="s">
        <v>53</v>
      </c>
    </row>
    <row r="1068" spans="1:15" ht="21" customHeight="1" x14ac:dyDescent="0.25">
      <c r="A1068" s="19"/>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1:15" ht="21" customHeight="1" x14ac:dyDescent="0.25">
      <c r="A1069" s="19"/>
      <c r="B1069" s="4" t="s">
        <v>14</v>
      </c>
      <c r="C1069" s="5">
        <v>24</v>
      </c>
      <c r="D1069" s="6" t="s">
        <v>69</v>
      </c>
      <c r="E1069" s="4" t="s">
        <v>16</v>
      </c>
      <c r="F1069" s="4" t="s">
        <v>23</v>
      </c>
      <c r="G1069" s="7">
        <v>3</v>
      </c>
      <c r="H1069" s="1">
        <v>15000000</v>
      </c>
      <c r="I1069" s="4">
        <v>1</v>
      </c>
      <c r="J1069" s="8">
        <v>5.7870370370370376E-3</v>
      </c>
      <c r="K1069" s="4" t="s">
        <v>18</v>
      </c>
      <c r="L1069" s="4" t="s">
        <v>24</v>
      </c>
      <c r="M1069" s="4" t="s">
        <v>33</v>
      </c>
      <c r="N1069" s="4" t="s">
        <v>76</v>
      </c>
      <c r="O1069" s="4" t="s">
        <v>26</v>
      </c>
    </row>
    <row r="1070" spans="1:15" ht="21" customHeight="1" x14ac:dyDescent="0.25">
      <c r="A1070" s="19"/>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1:15" ht="21" customHeight="1" x14ac:dyDescent="0.25">
      <c r="A1071" s="19"/>
      <c r="B1071" s="4" t="s">
        <v>70</v>
      </c>
      <c r="C1071" s="5">
        <v>8</v>
      </c>
      <c r="D1071" s="6" t="s">
        <v>37</v>
      </c>
      <c r="E1071" s="4" t="s">
        <v>38</v>
      </c>
      <c r="F1071" s="4" t="s">
        <v>42</v>
      </c>
      <c r="G1071" s="7">
        <v>0</v>
      </c>
      <c r="H1071" s="1">
        <v>0</v>
      </c>
      <c r="I1071" s="4">
        <v>5</v>
      </c>
      <c r="J1071" s="8">
        <v>5.7870370370370376E-3</v>
      </c>
      <c r="K1071" s="4"/>
      <c r="L1071" s="4"/>
      <c r="M1071" s="4" t="s">
        <v>20</v>
      </c>
      <c r="N1071" s="4" t="s">
        <v>77</v>
      </c>
      <c r="O1071" s="4" t="s">
        <v>54</v>
      </c>
    </row>
    <row r="1072" spans="1:15" ht="21" customHeight="1" x14ac:dyDescent="0.25">
      <c r="A1072" s="19"/>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1:15" ht="21" customHeight="1" x14ac:dyDescent="0.25">
      <c r="A1073" s="19"/>
      <c r="B1073" s="4" t="s">
        <v>14</v>
      </c>
      <c r="C1073" s="5">
        <v>30</v>
      </c>
      <c r="D1073" s="6" t="s">
        <v>22</v>
      </c>
      <c r="E1073" s="4" t="s">
        <v>28</v>
      </c>
      <c r="F1073" s="4" t="s">
        <v>17</v>
      </c>
      <c r="G1073" s="7">
        <v>2</v>
      </c>
      <c r="H1073" s="1">
        <v>38000000</v>
      </c>
      <c r="I1073" s="4">
        <v>2</v>
      </c>
      <c r="J1073" s="8">
        <v>6.0185185185185177E-3</v>
      </c>
      <c r="K1073" s="4" t="s">
        <v>46</v>
      </c>
      <c r="L1073" s="4" t="s">
        <v>56</v>
      </c>
      <c r="M1073" s="4" t="s">
        <v>20</v>
      </c>
      <c r="N1073" s="4" t="s">
        <v>76</v>
      </c>
      <c r="O1073" s="4" t="s">
        <v>31</v>
      </c>
    </row>
    <row r="1074" spans="1:15" ht="21" customHeight="1" x14ac:dyDescent="0.25">
      <c r="A1074" s="19"/>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1:15" ht="21" customHeight="1" x14ac:dyDescent="0.25">
      <c r="A1075" s="19"/>
      <c r="B1075" s="4" t="s">
        <v>14</v>
      </c>
      <c r="C1075" s="5">
        <v>28</v>
      </c>
      <c r="D1075" s="6" t="s">
        <v>27</v>
      </c>
      <c r="E1075" s="4" t="s">
        <v>38</v>
      </c>
      <c r="F1075" s="4" t="s">
        <v>23</v>
      </c>
      <c r="G1075" s="7">
        <v>3</v>
      </c>
      <c r="H1075" s="1">
        <v>15000000</v>
      </c>
      <c r="I1075" s="4">
        <v>2</v>
      </c>
      <c r="J1075" s="8">
        <v>6.0185185185185177E-3</v>
      </c>
      <c r="K1075" s="4" t="s">
        <v>18</v>
      </c>
      <c r="L1075" s="4" t="s">
        <v>19</v>
      </c>
      <c r="M1075" s="4" t="s">
        <v>30</v>
      </c>
      <c r="N1075" s="4" t="s">
        <v>66</v>
      </c>
      <c r="O1075" s="4" t="s">
        <v>67</v>
      </c>
    </row>
    <row r="1076" spans="1:15" ht="21" customHeight="1" x14ac:dyDescent="0.25">
      <c r="A1076" s="19"/>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1:15" ht="21" customHeight="1" x14ac:dyDescent="0.25">
      <c r="A1077" s="19"/>
      <c r="B1077" s="4" t="s">
        <v>14</v>
      </c>
      <c r="C1077" s="5">
        <v>30</v>
      </c>
      <c r="D1077" s="6" t="s">
        <v>27</v>
      </c>
      <c r="E1077" s="4" t="s">
        <v>32</v>
      </c>
      <c r="F1077" s="4" t="s">
        <v>17</v>
      </c>
      <c r="G1077" s="7">
        <v>2</v>
      </c>
      <c r="H1077" s="1">
        <v>12000000</v>
      </c>
      <c r="I1077" s="4">
        <v>2</v>
      </c>
      <c r="J1077" s="8">
        <v>6.0185185185185177E-3</v>
      </c>
      <c r="K1077" s="4" t="s">
        <v>18</v>
      </c>
      <c r="L1077" s="4" t="s">
        <v>56</v>
      </c>
      <c r="M1077" s="4" t="s">
        <v>43</v>
      </c>
      <c r="N1077" s="4" t="s">
        <v>76</v>
      </c>
      <c r="O1077" s="4" t="s">
        <v>26</v>
      </c>
    </row>
    <row r="1078" spans="1:15" ht="21" customHeight="1" x14ac:dyDescent="0.25">
      <c r="A1078" s="19"/>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1:15" ht="21" customHeight="1" x14ac:dyDescent="0.25">
      <c r="A1079" s="19"/>
      <c r="B1079" s="4" t="s">
        <v>14</v>
      </c>
      <c r="C1079" s="5">
        <v>27</v>
      </c>
      <c r="D1079" s="6" t="s">
        <v>37</v>
      </c>
      <c r="E1079" s="4" t="s">
        <v>16</v>
      </c>
      <c r="F1079" s="4" t="s">
        <v>23</v>
      </c>
      <c r="G1079" s="7">
        <v>4</v>
      </c>
      <c r="H1079" s="1">
        <v>20000000</v>
      </c>
      <c r="I1079" s="4">
        <v>5</v>
      </c>
      <c r="J1079" s="8">
        <v>6.0185185185185177E-3</v>
      </c>
      <c r="K1079" s="4" t="s">
        <v>61</v>
      </c>
      <c r="L1079" s="4" t="s">
        <v>56</v>
      </c>
      <c r="M1079" s="4" t="s">
        <v>51</v>
      </c>
      <c r="N1079" s="4" t="s">
        <v>76</v>
      </c>
      <c r="O1079" s="4" t="s">
        <v>52</v>
      </c>
    </row>
    <row r="1080" spans="1:15" ht="21" customHeight="1" x14ac:dyDescent="0.25">
      <c r="A1080" s="19"/>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1:15" ht="21" customHeight="1" x14ac:dyDescent="0.25">
      <c r="A1081" s="19"/>
      <c r="B1081" s="4" t="s">
        <v>14</v>
      </c>
      <c r="C1081" s="5">
        <v>29</v>
      </c>
      <c r="D1081" s="6" t="s">
        <v>37</v>
      </c>
      <c r="E1081" s="4" t="s">
        <v>38</v>
      </c>
      <c r="F1081" s="4" t="s">
        <v>42</v>
      </c>
      <c r="G1081" s="7">
        <v>2</v>
      </c>
      <c r="H1081" s="1">
        <v>12000000</v>
      </c>
      <c r="I1081" s="4">
        <v>2</v>
      </c>
      <c r="J1081" s="8">
        <v>6.0185185185185177E-3</v>
      </c>
      <c r="K1081" s="4" t="s">
        <v>18</v>
      </c>
      <c r="L1081" s="4" t="s">
        <v>35</v>
      </c>
      <c r="M1081" s="4" t="s">
        <v>30</v>
      </c>
      <c r="N1081" s="4" t="s">
        <v>78</v>
      </c>
      <c r="O1081" s="4" t="s">
        <v>41</v>
      </c>
    </row>
    <row r="1082" spans="1:15" ht="21" customHeight="1" x14ac:dyDescent="0.25">
      <c r="A1082" s="19"/>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1:15" ht="21" customHeight="1" x14ac:dyDescent="0.25">
      <c r="A1083" s="19"/>
      <c r="B1083" s="4" t="s">
        <v>14</v>
      </c>
      <c r="C1083" s="5">
        <v>8</v>
      </c>
      <c r="D1083" s="6" t="s">
        <v>37</v>
      </c>
      <c r="E1083" s="4" t="s">
        <v>16</v>
      </c>
      <c r="F1083" s="4" t="s">
        <v>42</v>
      </c>
      <c r="G1083" s="7">
        <v>3</v>
      </c>
      <c r="H1083" s="1">
        <v>15000000</v>
      </c>
      <c r="I1083" s="4">
        <v>2</v>
      </c>
      <c r="J1083" s="8">
        <v>6.0185185185185177E-3</v>
      </c>
      <c r="K1083" s="4" t="s">
        <v>18</v>
      </c>
      <c r="L1083" s="4" t="s">
        <v>24</v>
      </c>
      <c r="M1083" s="4" t="s">
        <v>43</v>
      </c>
      <c r="N1083" s="4" t="s">
        <v>76</v>
      </c>
      <c r="O1083" s="4" t="s">
        <v>71</v>
      </c>
    </row>
    <row r="1084" spans="1:15" ht="21" customHeight="1" x14ac:dyDescent="0.25">
      <c r="A1084" s="19"/>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1:15" ht="21" customHeight="1" x14ac:dyDescent="0.25">
      <c r="A1085" s="19"/>
      <c r="B1085" s="4" t="s">
        <v>14</v>
      </c>
      <c r="C1085" s="5">
        <v>22</v>
      </c>
      <c r="D1085" s="6" t="s">
        <v>44</v>
      </c>
      <c r="E1085" s="4" t="s">
        <v>28</v>
      </c>
      <c r="F1085" s="4" t="s">
        <v>17</v>
      </c>
      <c r="G1085" s="7">
        <v>1</v>
      </c>
      <c r="H1085" s="1">
        <v>19000000</v>
      </c>
      <c r="I1085" s="4">
        <v>1</v>
      </c>
      <c r="J1085" s="8">
        <v>6.0185185185185177E-3</v>
      </c>
      <c r="K1085" s="4" t="s">
        <v>46</v>
      </c>
      <c r="L1085" s="4" t="s">
        <v>29</v>
      </c>
      <c r="M1085" s="4" t="s">
        <v>40</v>
      </c>
      <c r="N1085" s="4" t="s">
        <v>76</v>
      </c>
      <c r="O1085" s="4" t="s">
        <v>26</v>
      </c>
    </row>
    <row r="1086" spans="1:15" ht="21" customHeight="1" x14ac:dyDescent="0.25">
      <c r="A1086" s="19"/>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1:15" ht="21" customHeight="1" x14ac:dyDescent="0.25">
      <c r="A1087" s="19"/>
      <c r="B1087" s="4" t="s">
        <v>14</v>
      </c>
      <c r="C1087" s="5">
        <v>1</v>
      </c>
      <c r="D1087" s="6" t="s">
        <v>44</v>
      </c>
      <c r="E1087" s="4" t="s">
        <v>32</v>
      </c>
      <c r="F1087" s="4" t="s">
        <v>17</v>
      </c>
      <c r="G1087" s="7">
        <v>2</v>
      </c>
      <c r="H1087" s="1">
        <v>12000000</v>
      </c>
      <c r="I1087" s="4">
        <v>1</v>
      </c>
      <c r="J1087" s="8">
        <v>6.0185185185185177E-3</v>
      </c>
      <c r="K1087" s="4" t="s">
        <v>18</v>
      </c>
      <c r="L1087" s="4" t="s">
        <v>29</v>
      </c>
      <c r="M1087" s="4" t="s">
        <v>30</v>
      </c>
      <c r="N1087" s="4" t="s">
        <v>78</v>
      </c>
      <c r="O1087" s="4" t="s">
        <v>53</v>
      </c>
    </row>
    <row r="1088" spans="1:15" ht="21" customHeight="1" x14ac:dyDescent="0.25">
      <c r="A1088" s="19"/>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1:15" ht="21" customHeight="1" x14ac:dyDescent="0.25">
      <c r="A1089" s="19"/>
      <c r="B1089" s="4" t="s">
        <v>14</v>
      </c>
      <c r="C1089" s="5">
        <v>10</v>
      </c>
      <c r="D1089" s="6" t="s">
        <v>44</v>
      </c>
      <c r="E1089" s="4" t="s">
        <v>16</v>
      </c>
      <c r="F1089" s="4" t="s">
        <v>23</v>
      </c>
      <c r="G1089" s="7">
        <v>1</v>
      </c>
      <c r="H1089" s="1">
        <v>7000000</v>
      </c>
      <c r="I1089" s="4">
        <v>2</v>
      </c>
      <c r="J1089" s="8">
        <v>6.0185185185185177E-3</v>
      </c>
      <c r="K1089" s="4" t="s">
        <v>18</v>
      </c>
      <c r="L1089" s="4" t="s">
        <v>64</v>
      </c>
      <c r="M1089" s="4" t="s">
        <v>48</v>
      </c>
      <c r="N1089" s="4" t="s">
        <v>78</v>
      </c>
      <c r="O1089" s="4" t="s">
        <v>66</v>
      </c>
    </row>
    <row r="1090" spans="1:15" ht="21" customHeight="1" x14ac:dyDescent="0.25">
      <c r="A1090" s="19"/>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1:15" ht="21" customHeight="1" x14ac:dyDescent="0.25">
      <c r="A1091" s="19"/>
      <c r="B1091" s="4" t="s">
        <v>14</v>
      </c>
      <c r="C1091" s="5">
        <v>16</v>
      </c>
      <c r="D1091" s="6" t="s">
        <v>69</v>
      </c>
      <c r="E1091" s="4" t="s">
        <v>16</v>
      </c>
      <c r="F1091" s="4" t="s">
        <v>17</v>
      </c>
      <c r="G1091" s="7">
        <v>5</v>
      </c>
      <c r="H1091" s="1">
        <v>20000000</v>
      </c>
      <c r="I1091" s="4">
        <v>4</v>
      </c>
      <c r="J1091" s="8">
        <v>6.0185185185185177E-3</v>
      </c>
      <c r="K1091" s="4" t="s">
        <v>18</v>
      </c>
      <c r="L1091" s="4" t="s">
        <v>56</v>
      </c>
      <c r="M1091" s="4" t="s">
        <v>33</v>
      </c>
      <c r="N1091" s="4" t="s">
        <v>76</v>
      </c>
      <c r="O1091" s="4" t="s">
        <v>52</v>
      </c>
    </row>
    <row r="1092" spans="1:15" ht="21" customHeight="1" x14ac:dyDescent="0.25">
      <c r="A1092" s="19"/>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1:15" ht="21" customHeight="1" x14ac:dyDescent="0.25">
      <c r="A1093" s="19"/>
      <c r="B1093" s="4" t="s">
        <v>14</v>
      </c>
      <c r="C1093" s="5">
        <v>30</v>
      </c>
      <c r="D1093" s="6" t="s">
        <v>22</v>
      </c>
      <c r="E1093" s="4" t="s">
        <v>28</v>
      </c>
      <c r="F1093" s="4" t="s">
        <v>17</v>
      </c>
      <c r="G1093" s="7">
        <v>2</v>
      </c>
      <c r="H1093" s="1">
        <v>38000000</v>
      </c>
      <c r="I1093" s="4">
        <v>2</v>
      </c>
      <c r="J1093" s="8">
        <v>6.0185185185185177E-3</v>
      </c>
      <c r="K1093" s="4" t="s">
        <v>46</v>
      </c>
      <c r="L1093" s="4" t="s">
        <v>56</v>
      </c>
      <c r="M1093" s="4" t="s">
        <v>20</v>
      </c>
      <c r="N1093" s="4" t="s">
        <v>76</v>
      </c>
      <c r="O1093" s="4" t="s">
        <v>31</v>
      </c>
    </row>
    <row r="1094" spans="1:15" ht="21" customHeight="1" x14ac:dyDescent="0.25">
      <c r="A1094" s="19"/>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1:15" ht="21" customHeight="1" x14ac:dyDescent="0.25">
      <c r="A1095" s="19"/>
      <c r="B1095" s="4" t="s">
        <v>70</v>
      </c>
      <c r="C1095" s="5">
        <v>10</v>
      </c>
      <c r="D1095" s="6" t="s">
        <v>72</v>
      </c>
      <c r="E1095" s="4" t="s">
        <v>38</v>
      </c>
      <c r="F1095" s="4" t="s">
        <v>23</v>
      </c>
      <c r="G1095" s="7">
        <v>0</v>
      </c>
      <c r="H1095" s="1">
        <v>0</v>
      </c>
      <c r="I1095" s="4">
        <v>3</v>
      </c>
      <c r="J1095" s="8">
        <v>6.0185185185185177E-3</v>
      </c>
      <c r="K1095" s="4"/>
      <c r="L1095" s="4"/>
      <c r="M1095" s="4" t="s">
        <v>51</v>
      </c>
      <c r="N1095" s="4" t="s">
        <v>66</v>
      </c>
      <c r="O1095" s="4" t="s">
        <v>36</v>
      </c>
    </row>
    <row r="1096" spans="1:15" ht="21" customHeight="1" x14ac:dyDescent="0.25">
      <c r="A1096" s="19"/>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1:15" ht="21" customHeight="1" x14ac:dyDescent="0.25">
      <c r="A1097" s="19"/>
      <c r="B1097" s="4" t="s">
        <v>70</v>
      </c>
      <c r="C1097" s="5">
        <v>30</v>
      </c>
      <c r="D1097" s="6" t="s">
        <v>27</v>
      </c>
      <c r="E1097" s="4" t="s">
        <v>38</v>
      </c>
      <c r="F1097" s="4" t="s">
        <v>23</v>
      </c>
      <c r="G1097" s="7">
        <v>0</v>
      </c>
      <c r="H1097" s="1">
        <v>0</v>
      </c>
      <c r="I1097" s="4">
        <v>2</v>
      </c>
      <c r="J1097" s="8">
        <v>6.0185185185185177E-3</v>
      </c>
      <c r="K1097" s="4"/>
      <c r="L1097" s="4"/>
      <c r="M1097" s="4" t="s">
        <v>51</v>
      </c>
      <c r="N1097" s="4" t="s">
        <v>78</v>
      </c>
      <c r="O1097" s="4" t="s">
        <v>41</v>
      </c>
    </row>
    <row r="1098" spans="1:15" ht="21" customHeight="1" x14ac:dyDescent="0.25">
      <c r="A1098" s="19"/>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1:15" ht="21" customHeight="1" x14ac:dyDescent="0.25">
      <c r="A1099" s="19"/>
      <c r="B1099" s="4" t="s">
        <v>70</v>
      </c>
      <c r="C1099" s="5">
        <v>30</v>
      </c>
      <c r="D1099" s="6" t="s">
        <v>69</v>
      </c>
      <c r="E1099" s="4" t="s">
        <v>49</v>
      </c>
      <c r="F1099" s="4" t="s">
        <v>17</v>
      </c>
      <c r="G1099" s="7">
        <v>0</v>
      </c>
      <c r="H1099" s="1">
        <v>0</v>
      </c>
      <c r="I1099" s="4">
        <v>3</v>
      </c>
      <c r="J1099" s="8">
        <v>6.0185185185185177E-3</v>
      </c>
      <c r="K1099" s="4"/>
      <c r="L1099" s="4"/>
      <c r="M1099" s="4" t="s">
        <v>40</v>
      </c>
      <c r="N1099" s="4" t="s">
        <v>66</v>
      </c>
      <c r="O1099" s="4" t="s">
        <v>67</v>
      </c>
    </row>
    <row r="1100" spans="1:15" ht="21" customHeight="1" x14ac:dyDescent="0.25">
      <c r="A1100" s="19"/>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1:15" ht="21" customHeight="1" x14ac:dyDescent="0.25">
      <c r="A1101" s="19"/>
      <c r="B1101" s="4" t="s">
        <v>70</v>
      </c>
      <c r="C1101" s="5">
        <v>10</v>
      </c>
      <c r="D1101" s="6" t="s">
        <v>72</v>
      </c>
      <c r="E1101" s="4" t="s">
        <v>38</v>
      </c>
      <c r="F1101" s="4" t="s">
        <v>23</v>
      </c>
      <c r="G1101" s="7">
        <v>0</v>
      </c>
      <c r="H1101" s="1">
        <v>0</v>
      </c>
      <c r="I1101" s="4">
        <v>3</v>
      </c>
      <c r="J1101" s="8">
        <v>6.0185185185185177E-3</v>
      </c>
      <c r="K1101" s="4"/>
      <c r="L1101" s="4"/>
      <c r="M1101" s="4" t="s">
        <v>51</v>
      </c>
      <c r="N1101" s="4" t="s">
        <v>66</v>
      </c>
      <c r="O1101" s="4" t="s">
        <v>36</v>
      </c>
    </row>
    <row r="1102" spans="1:15" ht="21" customHeight="1" x14ac:dyDescent="0.25">
      <c r="A1102" s="19"/>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1:15" ht="21" customHeight="1" x14ac:dyDescent="0.25">
      <c r="A1103" s="19"/>
      <c r="B1103" s="4" t="s">
        <v>14</v>
      </c>
      <c r="C1103" s="5">
        <v>27</v>
      </c>
      <c r="D1103" s="6" t="s">
        <v>27</v>
      </c>
      <c r="E1103" s="4" t="s">
        <v>32</v>
      </c>
      <c r="F1103" s="4" t="s">
        <v>23</v>
      </c>
      <c r="G1103" s="7">
        <v>3</v>
      </c>
      <c r="H1103" s="1">
        <v>15000000</v>
      </c>
      <c r="I1103" s="4">
        <v>4</v>
      </c>
      <c r="J1103" s="8">
        <v>6.2499999999999995E-3</v>
      </c>
      <c r="K1103" s="4" t="s">
        <v>18</v>
      </c>
      <c r="L1103" s="4" t="s">
        <v>56</v>
      </c>
      <c r="M1103" s="4" t="s">
        <v>40</v>
      </c>
      <c r="N1103" s="4" t="s">
        <v>76</v>
      </c>
      <c r="O1103" s="4" t="s">
        <v>31</v>
      </c>
    </row>
    <row r="1104" spans="1:15" ht="21" customHeight="1" x14ac:dyDescent="0.25">
      <c r="A1104" s="19"/>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1:15" ht="21" customHeight="1" x14ac:dyDescent="0.25">
      <c r="A1105" s="19"/>
      <c r="B1105" s="4" t="s">
        <v>14</v>
      </c>
      <c r="C1105" s="5">
        <v>5</v>
      </c>
      <c r="D1105" s="6" t="s">
        <v>37</v>
      </c>
      <c r="E1105" s="4" t="s">
        <v>32</v>
      </c>
      <c r="F1105" s="4" t="s">
        <v>42</v>
      </c>
      <c r="G1105" s="7">
        <v>1</v>
      </c>
      <c r="H1105" s="1">
        <v>7000000</v>
      </c>
      <c r="I1105" s="4">
        <v>4</v>
      </c>
      <c r="J1105" s="8">
        <v>6.2499999999999995E-3</v>
      </c>
      <c r="K1105" s="4" t="s">
        <v>18</v>
      </c>
      <c r="L1105" s="4" t="s">
        <v>29</v>
      </c>
      <c r="M1105" s="4" t="s">
        <v>30</v>
      </c>
      <c r="N1105" s="4" t="s">
        <v>78</v>
      </c>
      <c r="O1105" s="4" t="s">
        <v>66</v>
      </c>
    </row>
    <row r="1106" spans="1:15" ht="21" customHeight="1" x14ac:dyDescent="0.25">
      <c r="A1106" s="19"/>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1:15" ht="21" customHeight="1" x14ac:dyDescent="0.25">
      <c r="A1107" s="19"/>
      <c r="B1107" s="4" t="s">
        <v>14</v>
      </c>
      <c r="C1107" s="5">
        <v>7</v>
      </c>
      <c r="D1107" s="6" t="s">
        <v>37</v>
      </c>
      <c r="E1107" s="4" t="s">
        <v>16</v>
      </c>
      <c r="F1107" s="4" t="s">
        <v>42</v>
      </c>
      <c r="G1107" s="7">
        <v>2</v>
      </c>
      <c r="H1107" s="1">
        <v>12000000</v>
      </c>
      <c r="I1107" s="4">
        <v>2</v>
      </c>
      <c r="J1107" s="8">
        <v>6.2499999999999995E-3</v>
      </c>
      <c r="K1107" s="4" t="s">
        <v>18</v>
      </c>
      <c r="L1107" s="4" t="s">
        <v>19</v>
      </c>
      <c r="M1107" s="4" t="s">
        <v>48</v>
      </c>
      <c r="N1107" s="4" t="s">
        <v>78</v>
      </c>
      <c r="O1107" s="4" t="s">
        <v>63</v>
      </c>
    </row>
    <row r="1108" spans="1:15" ht="21" customHeight="1" x14ac:dyDescent="0.25">
      <c r="A1108" s="19"/>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1:15" ht="21" customHeight="1" x14ac:dyDescent="0.25">
      <c r="A1109" s="19"/>
      <c r="B1109" s="4" t="s">
        <v>14</v>
      </c>
      <c r="C1109" s="5">
        <v>15</v>
      </c>
      <c r="D1109" s="6" t="s">
        <v>44</v>
      </c>
      <c r="E1109" s="4" t="s">
        <v>73</v>
      </c>
      <c r="F1109" s="4" t="s">
        <v>23</v>
      </c>
      <c r="G1109" s="7">
        <v>2</v>
      </c>
      <c r="H1109" s="1">
        <v>12000000</v>
      </c>
      <c r="I1109" s="4">
        <v>3</v>
      </c>
      <c r="J1109" s="8">
        <v>6.2499999999999995E-3</v>
      </c>
      <c r="K1109" s="4" t="s">
        <v>18</v>
      </c>
      <c r="L1109" s="4" t="s">
        <v>64</v>
      </c>
      <c r="M1109" s="4" t="s">
        <v>33</v>
      </c>
      <c r="N1109" s="4" t="s">
        <v>78</v>
      </c>
      <c r="O1109" s="4" t="s">
        <v>66</v>
      </c>
    </row>
    <row r="1110" spans="1:15" ht="21" customHeight="1" x14ac:dyDescent="0.25">
      <c r="A1110" s="19"/>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1:15" ht="21" customHeight="1" x14ac:dyDescent="0.25">
      <c r="A1111" s="19"/>
      <c r="B1111" s="4" t="s">
        <v>14</v>
      </c>
      <c r="C1111" s="5">
        <v>3</v>
      </c>
      <c r="D1111" s="6" t="s">
        <v>44</v>
      </c>
      <c r="E1111" s="4" t="s">
        <v>38</v>
      </c>
      <c r="F1111" s="4" t="s">
        <v>17</v>
      </c>
      <c r="G1111" s="7">
        <v>4</v>
      </c>
      <c r="H1111" s="1">
        <v>20000000</v>
      </c>
      <c r="I1111" s="4">
        <v>1</v>
      </c>
      <c r="J1111" s="8">
        <v>6.2499999999999995E-3</v>
      </c>
      <c r="K1111" s="4" t="s">
        <v>18</v>
      </c>
      <c r="L1111" s="4" t="s">
        <v>39</v>
      </c>
      <c r="M1111" s="4" t="s">
        <v>43</v>
      </c>
      <c r="N1111" s="4" t="s">
        <v>78</v>
      </c>
      <c r="O1111" s="4" t="s">
        <v>53</v>
      </c>
    </row>
    <row r="1112" spans="1:15" ht="21" customHeight="1" x14ac:dyDescent="0.25">
      <c r="A1112" s="19"/>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1:15" ht="21" customHeight="1" x14ac:dyDescent="0.25">
      <c r="A1113" s="19"/>
      <c r="B1113" s="4" t="s">
        <v>70</v>
      </c>
      <c r="C1113" s="5">
        <v>30</v>
      </c>
      <c r="D1113" s="6" t="s">
        <v>69</v>
      </c>
      <c r="E1113" s="4" t="s">
        <v>38</v>
      </c>
      <c r="F1113" s="4" t="s">
        <v>17</v>
      </c>
      <c r="G1113" s="7">
        <v>0</v>
      </c>
      <c r="H1113" s="1">
        <v>0</v>
      </c>
      <c r="I1113" s="4">
        <v>3</v>
      </c>
      <c r="J1113" s="8">
        <v>6.2499999999999995E-3</v>
      </c>
      <c r="K1113" s="4"/>
      <c r="L1113" s="4"/>
      <c r="M1113" s="4" t="s">
        <v>30</v>
      </c>
      <c r="N1113" s="4" t="s">
        <v>66</v>
      </c>
      <c r="O1113" s="4" t="s">
        <v>67</v>
      </c>
    </row>
    <row r="1114" spans="1:15" ht="21" customHeight="1" x14ac:dyDescent="0.25">
      <c r="A1114" s="19"/>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1:15" ht="21" customHeight="1" x14ac:dyDescent="0.25">
      <c r="A1115" s="19"/>
      <c r="B1115" s="4" t="s">
        <v>70</v>
      </c>
      <c r="C1115" s="5">
        <v>11</v>
      </c>
      <c r="D1115" s="6" t="s">
        <v>58</v>
      </c>
      <c r="E1115" s="4" t="s">
        <v>16</v>
      </c>
      <c r="F1115" s="4" t="s">
        <v>17</v>
      </c>
      <c r="G1115" s="7">
        <v>0</v>
      </c>
      <c r="H1115" s="1">
        <v>0</v>
      </c>
      <c r="I1115" s="4">
        <v>1</v>
      </c>
      <c r="J1115" s="8">
        <v>6.2499999999999995E-3</v>
      </c>
      <c r="K1115" s="4"/>
      <c r="L1115" s="4"/>
      <c r="M1115" s="4" t="s">
        <v>30</v>
      </c>
      <c r="N1115" s="4" t="s">
        <v>76</v>
      </c>
      <c r="O1115" s="4" t="s">
        <v>52</v>
      </c>
    </row>
    <row r="1116" spans="1:15" ht="21" customHeight="1" x14ac:dyDescent="0.25">
      <c r="A1116" s="19"/>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1:15" ht="21" customHeight="1" x14ac:dyDescent="0.25">
      <c r="A1117" s="19"/>
      <c r="B1117" s="4" t="s">
        <v>14</v>
      </c>
      <c r="C1117" s="5">
        <v>7</v>
      </c>
      <c r="D1117" s="6" t="s">
        <v>27</v>
      </c>
      <c r="E1117" s="4" t="s">
        <v>16</v>
      </c>
      <c r="F1117" s="4" t="s">
        <v>45</v>
      </c>
      <c r="G1117" s="7">
        <v>4</v>
      </c>
      <c r="H1117" s="1">
        <v>11000000</v>
      </c>
      <c r="I1117" s="4">
        <v>5</v>
      </c>
      <c r="J1117" s="8">
        <v>6.3888888888888884E-3</v>
      </c>
      <c r="K1117" s="4" t="s">
        <v>61</v>
      </c>
      <c r="L1117" s="4" t="s">
        <v>39</v>
      </c>
      <c r="M1117" s="4" t="s">
        <v>33</v>
      </c>
      <c r="N1117" s="4" t="s">
        <v>76</v>
      </c>
      <c r="O1117" s="4" t="s">
        <v>52</v>
      </c>
    </row>
    <row r="1118" spans="1:15" ht="21" customHeight="1" x14ac:dyDescent="0.25">
      <c r="A1118" s="19"/>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1:15" ht="21" customHeight="1" x14ac:dyDescent="0.25">
      <c r="A1119" s="19"/>
      <c r="B1119" s="4" t="s">
        <v>14</v>
      </c>
      <c r="C1119" s="5">
        <v>8</v>
      </c>
      <c r="D1119" s="6" t="s">
        <v>37</v>
      </c>
      <c r="E1119" s="4" t="s">
        <v>16</v>
      </c>
      <c r="F1119" s="4" t="s">
        <v>68</v>
      </c>
      <c r="G1119" s="7">
        <v>3</v>
      </c>
      <c r="H1119" s="1">
        <v>15000000</v>
      </c>
      <c r="I1119" s="4">
        <v>1</v>
      </c>
      <c r="J1119" s="8">
        <v>6.3888888888888884E-3</v>
      </c>
      <c r="K1119" s="4" t="s">
        <v>18</v>
      </c>
      <c r="L1119" s="4" t="s">
        <v>64</v>
      </c>
      <c r="M1119" s="4" t="s">
        <v>40</v>
      </c>
      <c r="N1119" s="4" t="s">
        <v>78</v>
      </c>
      <c r="O1119" s="4" t="s">
        <v>53</v>
      </c>
    </row>
    <row r="1120" spans="1:15" ht="21" customHeight="1" x14ac:dyDescent="0.25">
      <c r="A1120" s="19"/>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1:15" ht="21" customHeight="1" x14ac:dyDescent="0.25">
      <c r="A1121" s="19"/>
      <c r="B1121" s="4" t="s">
        <v>14</v>
      </c>
      <c r="C1121" s="5">
        <v>22</v>
      </c>
      <c r="D1121" s="6" t="s">
        <v>44</v>
      </c>
      <c r="E1121" s="4" t="s">
        <v>28</v>
      </c>
      <c r="F1121" s="4" t="s">
        <v>17</v>
      </c>
      <c r="G1121" s="7">
        <v>1</v>
      </c>
      <c r="H1121" s="1">
        <v>7000000</v>
      </c>
      <c r="I1121" s="4">
        <v>1</v>
      </c>
      <c r="J1121" s="8">
        <v>6.3888888888888884E-3</v>
      </c>
      <c r="K1121" s="4" t="s">
        <v>18</v>
      </c>
      <c r="L1121" s="4" t="s">
        <v>29</v>
      </c>
      <c r="M1121" s="4" t="s">
        <v>51</v>
      </c>
      <c r="N1121" s="4" t="s">
        <v>66</v>
      </c>
      <c r="O1121" s="4" t="s">
        <v>67</v>
      </c>
    </row>
    <row r="1122" spans="1:15" ht="21" customHeight="1" x14ac:dyDescent="0.25">
      <c r="A1122" s="19"/>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1:15" ht="21" customHeight="1" x14ac:dyDescent="0.25">
      <c r="A1123" s="19"/>
      <c r="B1123" s="4" t="s">
        <v>14</v>
      </c>
      <c r="C1123" s="5">
        <v>7</v>
      </c>
      <c r="D1123" s="6" t="s">
        <v>44</v>
      </c>
      <c r="E1123" s="4" t="s">
        <v>16</v>
      </c>
      <c r="F1123" s="4" t="s">
        <v>42</v>
      </c>
      <c r="G1123" s="7">
        <v>5</v>
      </c>
      <c r="H1123" s="1">
        <v>25000000</v>
      </c>
      <c r="I1123" s="4">
        <v>3</v>
      </c>
      <c r="J1123" s="8">
        <v>6.3888888888888884E-3</v>
      </c>
      <c r="K1123" s="4" t="s">
        <v>18</v>
      </c>
      <c r="L1123" s="4" t="s">
        <v>24</v>
      </c>
      <c r="M1123" s="4" t="s">
        <v>20</v>
      </c>
      <c r="N1123" s="4" t="s">
        <v>78</v>
      </c>
      <c r="O1123" s="4" t="s">
        <v>62</v>
      </c>
    </row>
    <row r="1124" spans="1:15" ht="21" customHeight="1" x14ac:dyDescent="0.25">
      <c r="A1124" s="19"/>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1:15" ht="21" customHeight="1" x14ac:dyDescent="0.25">
      <c r="A1125" s="19"/>
      <c r="B1125" s="4" t="s">
        <v>14</v>
      </c>
      <c r="C1125" s="5">
        <v>17</v>
      </c>
      <c r="D1125" s="6" t="s">
        <v>69</v>
      </c>
      <c r="E1125" s="4" t="s">
        <v>16</v>
      </c>
      <c r="F1125" s="4" t="s">
        <v>42</v>
      </c>
      <c r="G1125" s="7">
        <v>2</v>
      </c>
      <c r="H1125" s="1">
        <v>12000000</v>
      </c>
      <c r="I1125" s="4">
        <v>2</v>
      </c>
      <c r="J1125" s="8">
        <v>6.3888888888888884E-3</v>
      </c>
      <c r="K1125" s="4" t="s">
        <v>18</v>
      </c>
      <c r="L1125" s="4" t="s">
        <v>56</v>
      </c>
      <c r="M1125" s="4" t="s">
        <v>43</v>
      </c>
      <c r="N1125" s="4" t="s">
        <v>76</v>
      </c>
      <c r="O1125" s="4" t="s">
        <v>52</v>
      </c>
    </row>
    <row r="1126" spans="1:15" ht="21" customHeight="1" x14ac:dyDescent="0.25">
      <c r="A1126" s="19"/>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1:15" ht="21" customHeight="1" x14ac:dyDescent="0.25">
      <c r="A1127" s="19"/>
      <c r="B1127" s="4" t="s">
        <v>70</v>
      </c>
      <c r="C1127" s="5">
        <v>12</v>
      </c>
      <c r="D1127" s="6" t="s">
        <v>22</v>
      </c>
      <c r="E1127" s="4" t="s">
        <v>38</v>
      </c>
      <c r="F1127" s="4" t="s">
        <v>23</v>
      </c>
      <c r="G1127" s="7">
        <v>0</v>
      </c>
      <c r="H1127" s="1">
        <v>0</v>
      </c>
      <c r="I1127" s="4">
        <v>3</v>
      </c>
      <c r="J1127" s="8">
        <v>6.3888888888888884E-3</v>
      </c>
      <c r="K1127" s="4"/>
      <c r="L1127" s="4"/>
      <c r="M1127" s="4" t="s">
        <v>48</v>
      </c>
      <c r="N1127" s="4" t="s">
        <v>66</v>
      </c>
      <c r="O1127" s="4" t="s">
        <v>67</v>
      </c>
    </row>
    <row r="1128" spans="1:15" ht="21" customHeight="1" x14ac:dyDescent="0.25">
      <c r="A1128" s="19"/>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1:15" ht="21" customHeight="1" x14ac:dyDescent="0.25">
      <c r="A1129" s="19"/>
      <c r="B1129" s="4" t="s">
        <v>70</v>
      </c>
      <c r="C1129" s="5">
        <v>14</v>
      </c>
      <c r="D1129" s="6" t="s">
        <v>69</v>
      </c>
      <c r="E1129" s="4" t="s">
        <v>28</v>
      </c>
      <c r="F1129" s="4" t="s">
        <v>42</v>
      </c>
      <c r="G1129" s="7">
        <v>0</v>
      </c>
      <c r="H1129" s="1">
        <v>0</v>
      </c>
      <c r="I1129" s="4">
        <v>4</v>
      </c>
      <c r="J1129" s="8">
        <v>6.3888888888888884E-3</v>
      </c>
      <c r="K1129" s="4"/>
      <c r="L1129" s="4"/>
      <c r="M1129" s="4" t="s">
        <v>51</v>
      </c>
      <c r="N1129" s="4" t="s">
        <v>76</v>
      </c>
      <c r="O1129" s="4" t="s">
        <v>31</v>
      </c>
    </row>
    <row r="1130" spans="1:15" ht="21" customHeight="1" x14ac:dyDescent="0.25">
      <c r="A1130" s="19"/>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1:15" ht="21" customHeight="1" x14ac:dyDescent="0.25">
      <c r="A1131" s="19"/>
      <c r="B1131" s="4" t="s">
        <v>14</v>
      </c>
      <c r="C1131" s="5">
        <v>11</v>
      </c>
      <c r="D1131" s="6" t="s">
        <v>57</v>
      </c>
      <c r="E1131" s="4" t="s">
        <v>16</v>
      </c>
      <c r="F1131" s="4" t="s">
        <v>42</v>
      </c>
      <c r="G1131" s="7">
        <v>5</v>
      </c>
      <c r="H1131" s="1">
        <v>25000000</v>
      </c>
      <c r="I1131" s="4">
        <v>1</v>
      </c>
      <c r="J1131" s="8">
        <v>6.4236111111111117E-3</v>
      </c>
      <c r="K1131" s="4" t="s">
        <v>18</v>
      </c>
      <c r="L1131" s="4" t="s">
        <v>29</v>
      </c>
      <c r="M1131" s="4" t="s">
        <v>51</v>
      </c>
      <c r="N1131" s="4" t="s">
        <v>78</v>
      </c>
      <c r="O1131" s="4" t="s">
        <v>41</v>
      </c>
    </row>
    <row r="1132" spans="1:15" ht="21" customHeight="1" x14ac:dyDescent="0.25">
      <c r="A1132" s="19"/>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1:15" ht="21" customHeight="1" x14ac:dyDescent="0.25">
      <c r="A1133" s="19"/>
      <c r="B1133" s="4" t="s">
        <v>14</v>
      </c>
      <c r="C1133" s="5">
        <v>29</v>
      </c>
      <c r="D1133" s="6" t="s">
        <v>22</v>
      </c>
      <c r="E1133" s="4" t="s">
        <v>28</v>
      </c>
      <c r="F1133" s="4" t="s">
        <v>17</v>
      </c>
      <c r="G1133" s="7">
        <v>5</v>
      </c>
      <c r="H1133" s="1">
        <v>21000000</v>
      </c>
      <c r="I1133" s="4">
        <v>5</v>
      </c>
      <c r="J1133" s="8">
        <v>6.4236111111111117E-3</v>
      </c>
      <c r="K1133" s="4" t="s">
        <v>18</v>
      </c>
      <c r="L1133" s="4" t="s">
        <v>19</v>
      </c>
      <c r="M1133" s="4" t="s">
        <v>30</v>
      </c>
      <c r="N1133" s="4" t="s">
        <v>77</v>
      </c>
      <c r="O1133" s="4" t="s">
        <v>54</v>
      </c>
    </row>
    <row r="1134" spans="1:15" ht="21" customHeight="1" x14ac:dyDescent="0.25">
      <c r="A1134" s="19"/>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1:15" ht="21" customHeight="1" x14ac:dyDescent="0.25">
      <c r="A1135" s="19"/>
      <c r="B1135" s="4" t="s">
        <v>14</v>
      </c>
      <c r="C1135" s="5">
        <v>25</v>
      </c>
      <c r="D1135" s="6" t="s">
        <v>37</v>
      </c>
      <c r="E1135" s="4" t="s">
        <v>16</v>
      </c>
      <c r="F1135" s="4" t="s">
        <v>17</v>
      </c>
      <c r="G1135" s="7">
        <v>1</v>
      </c>
      <c r="H1135" s="1">
        <v>19000000</v>
      </c>
      <c r="I1135" s="4">
        <v>3</v>
      </c>
      <c r="J1135" s="8">
        <v>6.4236111111111117E-3</v>
      </c>
      <c r="K1135" s="4" t="s">
        <v>46</v>
      </c>
      <c r="L1135" s="4" t="s">
        <v>24</v>
      </c>
      <c r="M1135" s="4" t="s">
        <v>30</v>
      </c>
      <c r="N1135" s="4" t="s">
        <v>76</v>
      </c>
      <c r="O1135" s="4" t="s">
        <v>26</v>
      </c>
    </row>
    <row r="1136" spans="1:15" ht="21" customHeight="1" x14ac:dyDescent="0.25">
      <c r="A1136" s="19"/>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1:15" ht="21" customHeight="1" x14ac:dyDescent="0.25">
      <c r="A1137" s="19"/>
      <c r="B1137" s="4" t="s">
        <v>14</v>
      </c>
      <c r="C1137" s="5">
        <v>28</v>
      </c>
      <c r="D1137" s="6" t="s">
        <v>37</v>
      </c>
      <c r="E1137" s="4" t="s">
        <v>49</v>
      </c>
      <c r="F1137" s="4" t="s">
        <v>42</v>
      </c>
      <c r="G1137" s="7">
        <v>1</v>
      </c>
      <c r="H1137" s="1">
        <v>7000000</v>
      </c>
      <c r="I1137" s="4">
        <v>1</v>
      </c>
      <c r="J1137" s="8">
        <v>6.4236111111111117E-3</v>
      </c>
      <c r="K1137" s="4" t="s">
        <v>18</v>
      </c>
      <c r="L1137" s="4" t="s">
        <v>56</v>
      </c>
      <c r="M1137" s="4" t="s">
        <v>40</v>
      </c>
      <c r="N1137" s="4" t="s">
        <v>78</v>
      </c>
      <c r="O1137" s="4" t="s">
        <v>66</v>
      </c>
    </row>
    <row r="1138" spans="1:15" ht="21" customHeight="1" x14ac:dyDescent="0.25">
      <c r="A1138" s="19"/>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1:15" ht="21" customHeight="1" x14ac:dyDescent="0.25">
      <c r="A1139" s="19"/>
      <c r="B1139" s="4" t="s">
        <v>14</v>
      </c>
      <c r="C1139" s="5">
        <v>3</v>
      </c>
      <c r="D1139" s="6" t="s">
        <v>44</v>
      </c>
      <c r="E1139" s="4" t="s">
        <v>16</v>
      </c>
      <c r="F1139" s="4" t="s">
        <v>42</v>
      </c>
      <c r="G1139" s="7">
        <v>3</v>
      </c>
      <c r="H1139" s="1">
        <v>15000000</v>
      </c>
      <c r="I1139" s="4">
        <v>2</v>
      </c>
      <c r="J1139" s="8">
        <v>6.4236111111111117E-3</v>
      </c>
      <c r="K1139" s="4" t="s">
        <v>18</v>
      </c>
      <c r="L1139" s="4" t="s">
        <v>56</v>
      </c>
      <c r="M1139" s="4" t="s">
        <v>25</v>
      </c>
      <c r="N1139" s="4" t="s">
        <v>77</v>
      </c>
      <c r="O1139" s="4" t="s">
        <v>54</v>
      </c>
    </row>
    <row r="1140" spans="1:15" ht="21" customHeight="1" x14ac:dyDescent="0.25">
      <c r="A1140" s="19"/>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1:15" ht="21" customHeight="1" x14ac:dyDescent="0.25">
      <c r="A1141" s="19"/>
      <c r="B1141" s="4" t="s">
        <v>14</v>
      </c>
      <c r="C1141" s="5">
        <v>11</v>
      </c>
      <c r="D1141" s="6" t="s">
        <v>57</v>
      </c>
      <c r="E1141" s="4" t="s">
        <v>16</v>
      </c>
      <c r="F1141" s="4" t="s">
        <v>42</v>
      </c>
      <c r="G1141" s="7">
        <v>5</v>
      </c>
      <c r="H1141" s="1">
        <v>25000000</v>
      </c>
      <c r="I1141" s="4">
        <v>1</v>
      </c>
      <c r="J1141" s="8">
        <v>6.4236111111111117E-3</v>
      </c>
      <c r="K1141" s="4" t="s">
        <v>18</v>
      </c>
      <c r="L1141" s="4" t="s">
        <v>29</v>
      </c>
      <c r="M1141" s="4" t="s">
        <v>51</v>
      </c>
      <c r="N1141" s="4" t="s">
        <v>78</v>
      </c>
      <c r="O1141" s="4" t="s">
        <v>41</v>
      </c>
    </row>
    <row r="1142" spans="1:15" ht="21" customHeight="1" x14ac:dyDescent="0.25">
      <c r="A1142" s="19"/>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1:15" ht="21" customHeight="1" x14ac:dyDescent="0.25">
      <c r="A1143" s="19"/>
      <c r="B1143" s="4" t="s">
        <v>14</v>
      </c>
      <c r="C1143" s="5">
        <v>29</v>
      </c>
      <c r="D1143" s="6" t="s">
        <v>22</v>
      </c>
      <c r="E1143" s="4" t="s">
        <v>28</v>
      </c>
      <c r="F1143" s="4" t="s">
        <v>17</v>
      </c>
      <c r="G1143" s="7">
        <v>5</v>
      </c>
      <c r="H1143" s="1">
        <v>21000000</v>
      </c>
      <c r="I1143" s="4">
        <v>5</v>
      </c>
      <c r="J1143" s="8">
        <v>6.4236111111111117E-3</v>
      </c>
      <c r="K1143" s="4" t="s">
        <v>18</v>
      </c>
      <c r="L1143" s="4" t="s">
        <v>19</v>
      </c>
      <c r="M1143" s="4" t="s">
        <v>30</v>
      </c>
      <c r="N1143" s="4" t="s">
        <v>77</v>
      </c>
      <c r="O1143" s="4" t="s">
        <v>54</v>
      </c>
    </row>
    <row r="1144" spans="1:15" ht="21" customHeight="1" x14ac:dyDescent="0.25">
      <c r="A1144" s="19"/>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1:15" ht="21" customHeight="1" x14ac:dyDescent="0.25">
      <c r="A1145" s="19"/>
      <c r="B1145" s="4" t="s">
        <v>70</v>
      </c>
      <c r="C1145" s="5">
        <v>29</v>
      </c>
      <c r="D1145" s="6" t="s">
        <v>27</v>
      </c>
      <c r="E1145" s="4" t="s">
        <v>28</v>
      </c>
      <c r="F1145" s="4" t="s">
        <v>23</v>
      </c>
      <c r="G1145" s="7">
        <v>0</v>
      </c>
      <c r="H1145" s="1">
        <v>0</v>
      </c>
      <c r="I1145" s="4">
        <v>2</v>
      </c>
      <c r="J1145" s="8">
        <v>6.4236111111111117E-3</v>
      </c>
      <c r="K1145" s="4"/>
      <c r="L1145" s="4"/>
      <c r="M1145" s="4" t="s">
        <v>43</v>
      </c>
      <c r="N1145" s="4" t="s">
        <v>76</v>
      </c>
      <c r="O1145" s="4" t="s">
        <v>26</v>
      </c>
    </row>
    <row r="1146" spans="1:15" ht="21" customHeight="1" x14ac:dyDescent="0.25">
      <c r="A1146" s="19"/>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1:15" ht="21" customHeight="1" x14ac:dyDescent="0.25">
      <c r="A1147" s="19"/>
      <c r="B1147" s="4" t="s">
        <v>70</v>
      </c>
      <c r="C1147" s="5">
        <v>13</v>
      </c>
      <c r="D1147" s="6" t="s">
        <v>55</v>
      </c>
      <c r="E1147" s="4" t="s">
        <v>16</v>
      </c>
      <c r="F1147" s="4" t="s">
        <v>45</v>
      </c>
      <c r="G1147" s="7">
        <v>0</v>
      </c>
      <c r="H1147" s="1">
        <v>0</v>
      </c>
      <c r="I1147" s="4">
        <v>2</v>
      </c>
      <c r="J1147" s="8">
        <v>6.4236111111111117E-3</v>
      </c>
      <c r="K1147" s="4"/>
      <c r="L1147" s="4"/>
      <c r="M1147" s="4" t="s">
        <v>43</v>
      </c>
      <c r="N1147" s="4" t="s">
        <v>66</v>
      </c>
      <c r="O1147" s="4" t="s">
        <v>67</v>
      </c>
    </row>
    <row r="1148" spans="1:15" ht="21" customHeight="1" x14ac:dyDescent="0.25">
      <c r="A1148" s="19"/>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1:15" ht="21" customHeight="1" x14ac:dyDescent="0.25">
      <c r="A1149" s="19"/>
      <c r="B1149" s="4" t="s">
        <v>14</v>
      </c>
      <c r="C1149" s="5">
        <v>1</v>
      </c>
      <c r="D1149" s="6" t="s">
        <v>72</v>
      </c>
      <c r="E1149" s="4" t="s">
        <v>28</v>
      </c>
      <c r="F1149" s="4" t="s">
        <v>42</v>
      </c>
      <c r="G1149" s="7">
        <v>5</v>
      </c>
      <c r="H1149" s="1">
        <v>25000000</v>
      </c>
      <c r="I1149" s="4">
        <v>1</v>
      </c>
      <c r="J1149" s="8">
        <v>6.6666666666666671E-3</v>
      </c>
      <c r="K1149" s="4" t="s">
        <v>18</v>
      </c>
      <c r="L1149" s="4" t="s">
        <v>29</v>
      </c>
      <c r="M1149" s="4" t="s">
        <v>43</v>
      </c>
      <c r="N1149" s="4" t="s">
        <v>76</v>
      </c>
      <c r="O1149" s="4" t="s">
        <v>31</v>
      </c>
    </row>
    <row r="1150" spans="1:15" ht="21" customHeight="1" x14ac:dyDescent="0.25">
      <c r="A1150" s="19"/>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1:15" ht="21" customHeight="1" x14ac:dyDescent="0.25">
      <c r="A1151" s="19"/>
      <c r="B1151" s="4" t="s">
        <v>14</v>
      </c>
      <c r="C1151" s="5">
        <v>12</v>
      </c>
      <c r="D1151" s="6" t="s">
        <v>37</v>
      </c>
      <c r="E1151" s="4" t="s">
        <v>16</v>
      </c>
      <c r="F1151" s="4" t="s">
        <v>42</v>
      </c>
      <c r="G1151" s="7">
        <v>2</v>
      </c>
      <c r="H1151" s="1">
        <v>38000000</v>
      </c>
      <c r="I1151" s="4">
        <v>3</v>
      </c>
      <c r="J1151" s="8">
        <v>6.6666666666666671E-3</v>
      </c>
      <c r="K1151" s="4" t="s">
        <v>46</v>
      </c>
      <c r="L1151" s="4" t="s">
        <v>56</v>
      </c>
      <c r="M1151" s="4" t="s">
        <v>48</v>
      </c>
      <c r="N1151" s="4" t="s">
        <v>76</v>
      </c>
      <c r="O1151" s="4" t="s">
        <v>52</v>
      </c>
    </row>
    <row r="1152" spans="1:15" ht="21" customHeight="1" x14ac:dyDescent="0.25">
      <c r="A1152" s="19"/>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1:15" ht="21" customHeight="1" x14ac:dyDescent="0.25">
      <c r="A1153" s="19"/>
      <c r="B1153" s="4" t="s">
        <v>14</v>
      </c>
      <c r="C1153" s="5">
        <v>8</v>
      </c>
      <c r="D1153" s="6" t="s">
        <v>37</v>
      </c>
      <c r="E1153" s="4" t="s">
        <v>32</v>
      </c>
      <c r="F1153" s="4" t="s">
        <v>45</v>
      </c>
      <c r="G1153" s="7">
        <v>2</v>
      </c>
      <c r="H1153" s="1">
        <v>12000000</v>
      </c>
      <c r="I1153" s="4">
        <v>4</v>
      </c>
      <c r="J1153" s="8">
        <v>6.6666666666666671E-3</v>
      </c>
      <c r="K1153" s="4" t="s">
        <v>18</v>
      </c>
      <c r="L1153" s="4" t="s">
        <v>29</v>
      </c>
      <c r="M1153" s="4" t="s">
        <v>51</v>
      </c>
      <c r="N1153" s="4" t="s">
        <v>76</v>
      </c>
      <c r="O1153" s="4" t="s">
        <v>31</v>
      </c>
    </row>
    <row r="1154" spans="1:15" ht="21" customHeight="1" x14ac:dyDescent="0.25">
      <c r="A1154" s="19"/>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1:15" ht="21" customHeight="1" x14ac:dyDescent="0.25">
      <c r="A1155" s="19"/>
      <c r="B1155" s="4" t="s">
        <v>14</v>
      </c>
      <c r="C1155" s="5">
        <v>22</v>
      </c>
      <c r="D1155" s="6" t="s">
        <v>44</v>
      </c>
      <c r="E1155" s="4" t="s">
        <v>32</v>
      </c>
      <c r="F1155" s="4" t="s">
        <v>17</v>
      </c>
      <c r="G1155" s="7">
        <v>4</v>
      </c>
      <c r="H1155" s="1">
        <v>20000000</v>
      </c>
      <c r="I1155" s="4">
        <v>4</v>
      </c>
      <c r="J1155" s="8">
        <v>6.6666666666666671E-3</v>
      </c>
      <c r="K1155" s="4" t="s">
        <v>18</v>
      </c>
      <c r="L1155" s="4" t="s">
        <v>19</v>
      </c>
      <c r="M1155" s="4" t="s">
        <v>40</v>
      </c>
      <c r="N1155" s="4" t="s">
        <v>78</v>
      </c>
      <c r="O1155" s="4" t="s">
        <v>41</v>
      </c>
    </row>
    <row r="1156" spans="1:15" ht="21" customHeight="1" x14ac:dyDescent="0.25">
      <c r="A1156" s="19"/>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1:15" ht="21" customHeight="1" x14ac:dyDescent="0.25">
      <c r="A1157" s="19"/>
      <c r="B1157" s="4" t="s">
        <v>14</v>
      </c>
      <c r="C1157" s="5">
        <v>1</v>
      </c>
      <c r="D1157" s="6" t="s">
        <v>72</v>
      </c>
      <c r="E1157" s="4" t="s">
        <v>28</v>
      </c>
      <c r="F1157" s="4" t="s">
        <v>42</v>
      </c>
      <c r="G1157" s="7">
        <v>5</v>
      </c>
      <c r="H1157" s="1">
        <v>25000000</v>
      </c>
      <c r="I1157" s="4">
        <v>1</v>
      </c>
      <c r="J1157" s="8">
        <v>6.6666666666666671E-3</v>
      </c>
      <c r="K1157" s="4" t="s">
        <v>18</v>
      </c>
      <c r="L1157" s="4" t="s">
        <v>29</v>
      </c>
      <c r="M1157" s="4" t="s">
        <v>43</v>
      </c>
      <c r="N1157" s="4" t="s">
        <v>76</v>
      </c>
      <c r="O1157" s="4" t="s">
        <v>31</v>
      </c>
    </row>
    <row r="1158" spans="1:15" ht="21" customHeight="1" x14ac:dyDescent="0.25">
      <c r="A1158" s="19"/>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1:15" ht="21" customHeight="1" x14ac:dyDescent="0.25">
      <c r="A1159" s="19"/>
      <c r="B1159" s="4" t="s">
        <v>70</v>
      </c>
      <c r="C1159" s="5">
        <v>3</v>
      </c>
      <c r="D1159" s="6" t="s">
        <v>37</v>
      </c>
      <c r="E1159" s="4" t="s">
        <v>16</v>
      </c>
      <c r="F1159" s="4" t="s">
        <v>42</v>
      </c>
      <c r="G1159" s="7">
        <v>0</v>
      </c>
      <c r="H1159" s="1">
        <v>0</v>
      </c>
      <c r="I1159" s="4">
        <v>1</v>
      </c>
      <c r="J1159" s="8">
        <v>6.6666666666666671E-3</v>
      </c>
      <c r="K1159" s="4"/>
      <c r="L1159" s="4"/>
      <c r="M1159" s="4" t="s">
        <v>30</v>
      </c>
      <c r="N1159" s="4" t="s">
        <v>78</v>
      </c>
      <c r="O1159" s="4" t="s">
        <v>62</v>
      </c>
    </row>
    <row r="1160" spans="1:15" ht="21" customHeight="1" x14ac:dyDescent="0.25">
      <c r="A1160" s="19"/>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1:15" ht="21" customHeight="1" x14ac:dyDescent="0.25">
      <c r="A1161" s="19"/>
      <c r="B1161" s="4" t="s">
        <v>70</v>
      </c>
      <c r="C1161" s="5">
        <v>10</v>
      </c>
      <c r="D1161" s="6" t="s">
        <v>44</v>
      </c>
      <c r="E1161" s="4" t="s">
        <v>32</v>
      </c>
      <c r="F1161" s="4" t="s">
        <v>23</v>
      </c>
      <c r="G1161" s="7">
        <v>0</v>
      </c>
      <c r="H1161" s="1">
        <v>0</v>
      </c>
      <c r="I1161" s="4">
        <v>5</v>
      </c>
      <c r="J1161" s="8">
        <v>6.6666666666666671E-3</v>
      </c>
      <c r="K1161" s="4"/>
      <c r="L1161" s="4"/>
      <c r="M1161" s="4" t="s">
        <v>51</v>
      </c>
      <c r="N1161" s="4" t="s">
        <v>78</v>
      </c>
      <c r="O1161" s="4" t="s">
        <v>63</v>
      </c>
    </row>
    <row r="1162" spans="1:15" ht="21" customHeight="1" x14ac:dyDescent="0.25">
      <c r="A1162" s="19"/>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1:15" ht="21" customHeight="1" x14ac:dyDescent="0.25">
      <c r="A1163" s="19"/>
      <c r="B1163" s="4" t="s">
        <v>14</v>
      </c>
      <c r="C1163" s="5">
        <v>13</v>
      </c>
      <c r="D1163" s="6" t="s">
        <v>22</v>
      </c>
      <c r="E1163" s="4" t="s">
        <v>16</v>
      </c>
      <c r="F1163" s="4" t="s">
        <v>42</v>
      </c>
      <c r="G1163" s="7">
        <v>3</v>
      </c>
      <c r="H1163" s="1">
        <v>15000000</v>
      </c>
      <c r="I1163" s="4">
        <v>1</v>
      </c>
      <c r="J1163" s="8">
        <v>7.0601851851851841E-3</v>
      </c>
      <c r="K1163" s="4" t="s">
        <v>18</v>
      </c>
      <c r="L1163" s="4" t="s">
        <v>47</v>
      </c>
      <c r="M1163" s="4" t="s">
        <v>33</v>
      </c>
      <c r="N1163" s="4" t="s">
        <v>76</v>
      </c>
      <c r="O1163" s="4" t="s">
        <v>31</v>
      </c>
    </row>
    <row r="1164" spans="1:15" ht="21" customHeight="1" x14ac:dyDescent="0.25">
      <c r="A1164" s="19"/>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1:15" ht="21" customHeight="1" x14ac:dyDescent="0.25">
      <c r="A1165" s="19"/>
      <c r="B1165" s="4" t="s">
        <v>14</v>
      </c>
      <c r="C1165" s="5">
        <v>7</v>
      </c>
      <c r="D1165" s="6" t="s">
        <v>27</v>
      </c>
      <c r="E1165" s="4" t="s">
        <v>32</v>
      </c>
      <c r="F1165" s="4" t="s">
        <v>42</v>
      </c>
      <c r="G1165" s="7">
        <v>2</v>
      </c>
      <c r="H1165" s="1">
        <v>12000000</v>
      </c>
      <c r="I1165" s="4">
        <v>4</v>
      </c>
      <c r="J1165" s="8">
        <v>7.0601851851851841E-3</v>
      </c>
      <c r="K1165" s="4" t="s">
        <v>18</v>
      </c>
      <c r="L1165" s="4" t="s">
        <v>39</v>
      </c>
      <c r="M1165" s="4" t="s">
        <v>40</v>
      </c>
      <c r="N1165" s="4" t="s">
        <v>78</v>
      </c>
      <c r="O1165" s="4" t="s">
        <v>62</v>
      </c>
    </row>
    <row r="1166" spans="1:15" ht="21" customHeight="1" x14ac:dyDescent="0.25">
      <c r="A1166" s="19"/>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1:15" ht="21" customHeight="1" x14ac:dyDescent="0.25">
      <c r="A1167" s="19"/>
      <c r="B1167" s="4" t="s">
        <v>14</v>
      </c>
      <c r="C1167" s="5">
        <v>24</v>
      </c>
      <c r="D1167" s="6" t="s">
        <v>27</v>
      </c>
      <c r="E1167" s="4" t="s">
        <v>28</v>
      </c>
      <c r="F1167" s="4" t="s">
        <v>45</v>
      </c>
      <c r="G1167" s="7">
        <v>2</v>
      </c>
      <c r="H1167" s="1">
        <v>12000000</v>
      </c>
      <c r="I1167" s="4">
        <v>2</v>
      </c>
      <c r="J1167" s="8">
        <v>7.0601851851851841E-3</v>
      </c>
      <c r="K1167" s="4" t="s">
        <v>18</v>
      </c>
      <c r="L1167" s="4" t="s">
        <v>39</v>
      </c>
      <c r="M1167" s="4" t="s">
        <v>51</v>
      </c>
      <c r="N1167" s="4" t="s">
        <v>76</v>
      </c>
      <c r="O1167" s="4" t="s">
        <v>52</v>
      </c>
    </row>
    <row r="1168" spans="1:15" ht="21" customHeight="1" x14ac:dyDescent="0.25">
      <c r="A1168" s="19"/>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1:15" ht="21" customHeight="1" x14ac:dyDescent="0.25">
      <c r="A1169" s="19"/>
      <c r="B1169" s="4" t="s">
        <v>14</v>
      </c>
      <c r="C1169" s="5">
        <v>25</v>
      </c>
      <c r="D1169" s="6" t="s">
        <v>37</v>
      </c>
      <c r="E1169" s="4" t="s">
        <v>28</v>
      </c>
      <c r="F1169" s="4" t="s">
        <v>68</v>
      </c>
      <c r="G1169" s="7">
        <v>5</v>
      </c>
      <c r="H1169" s="1">
        <v>20000000</v>
      </c>
      <c r="I1169" s="4">
        <v>5</v>
      </c>
      <c r="J1169" s="8">
        <v>7.0601851851851841E-3</v>
      </c>
      <c r="K1169" s="4" t="s">
        <v>18</v>
      </c>
      <c r="L1169" s="4" t="s">
        <v>35</v>
      </c>
      <c r="M1169" s="4" t="s">
        <v>43</v>
      </c>
      <c r="N1169" s="4" t="s">
        <v>76</v>
      </c>
      <c r="O1169" s="4" t="s">
        <v>31</v>
      </c>
    </row>
    <row r="1170" spans="1:15" ht="21" customHeight="1" x14ac:dyDescent="0.25">
      <c r="A1170" s="19"/>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1:15" ht="21" customHeight="1" x14ac:dyDescent="0.25">
      <c r="A1171" s="19"/>
      <c r="B1171" s="4" t="s">
        <v>14</v>
      </c>
      <c r="C1171" s="5">
        <v>25</v>
      </c>
      <c r="D1171" s="6" t="s">
        <v>69</v>
      </c>
      <c r="E1171" s="4" t="s">
        <v>16</v>
      </c>
      <c r="F1171" s="4" t="s">
        <v>23</v>
      </c>
      <c r="G1171" s="7">
        <v>4</v>
      </c>
      <c r="H1171" s="1">
        <v>20000000</v>
      </c>
      <c r="I1171" s="4">
        <v>1</v>
      </c>
      <c r="J1171" s="8">
        <v>7.0601851851851841E-3</v>
      </c>
      <c r="K1171" s="4" t="s">
        <v>61</v>
      </c>
      <c r="L1171" s="4" t="s">
        <v>50</v>
      </c>
      <c r="M1171" s="4" t="s">
        <v>43</v>
      </c>
      <c r="N1171" s="4" t="s">
        <v>66</v>
      </c>
      <c r="O1171" s="4" t="s">
        <v>67</v>
      </c>
    </row>
    <row r="1172" spans="1:15" ht="21" customHeight="1" x14ac:dyDescent="0.25">
      <c r="A1172" s="19"/>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1:15" ht="21" customHeight="1" x14ac:dyDescent="0.25">
      <c r="A1173" s="19"/>
      <c r="B1173" s="4" t="s">
        <v>14</v>
      </c>
      <c r="C1173" s="5">
        <v>13</v>
      </c>
      <c r="D1173" s="6" t="s">
        <v>22</v>
      </c>
      <c r="E1173" s="4" t="s">
        <v>16</v>
      </c>
      <c r="F1173" s="4" t="s">
        <v>42</v>
      </c>
      <c r="G1173" s="7">
        <v>3</v>
      </c>
      <c r="H1173" s="1">
        <v>15000000</v>
      </c>
      <c r="I1173" s="4">
        <v>1</v>
      </c>
      <c r="J1173" s="8">
        <v>7.0601851851851841E-3</v>
      </c>
      <c r="K1173" s="4" t="s">
        <v>18</v>
      </c>
      <c r="L1173" s="4" t="s">
        <v>47</v>
      </c>
      <c r="M1173" s="4" t="s">
        <v>33</v>
      </c>
      <c r="N1173" s="4" t="s">
        <v>76</v>
      </c>
      <c r="O1173" s="4" t="s">
        <v>31</v>
      </c>
    </row>
    <row r="1174" spans="1:15" ht="21" customHeight="1" x14ac:dyDescent="0.25">
      <c r="A1174" s="19"/>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1:15" ht="21" customHeight="1" x14ac:dyDescent="0.25">
      <c r="A1175" s="19"/>
      <c r="B1175" s="4" t="s">
        <v>70</v>
      </c>
      <c r="C1175" s="5">
        <v>25</v>
      </c>
      <c r="D1175" s="6" t="s">
        <v>44</v>
      </c>
      <c r="E1175" s="4" t="s">
        <v>28</v>
      </c>
      <c r="F1175" s="4" t="s">
        <v>42</v>
      </c>
      <c r="G1175" s="7">
        <v>0</v>
      </c>
      <c r="H1175" s="1">
        <v>0</v>
      </c>
      <c r="I1175" s="4">
        <v>2</v>
      </c>
      <c r="J1175" s="8">
        <v>7.0601851851851841E-3</v>
      </c>
      <c r="K1175" s="4"/>
      <c r="L1175" s="4"/>
      <c r="M1175" s="4" t="s">
        <v>25</v>
      </c>
      <c r="N1175" s="4" t="s">
        <v>76</v>
      </c>
      <c r="O1175" s="4" t="s">
        <v>52</v>
      </c>
    </row>
    <row r="1176" spans="1:15" ht="21" customHeight="1" x14ac:dyDescent="0.25">
      <c r="A1176" s="19"/>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1:15" ht="21" customHeight="1" x14ac:dyDescent="0.25">
      <c r="A1177" s="19"/>
      <c r="B1177" s="4" t="s">
        <v>14</v>
      </c>
      <c r="C1177" s="5">
        <v>1</v>
      </c>
      <c r="D1177" s="6" t="s">
        <v>15</v>
      </c>
      <c r="E1177" s="4" t="s">
        <v>28</v>
      </c>
      <c r="F1177" s="4" t="s">
        <v>23</v>
      </c>
      <c r="G1177" s="7">
        <v>5</v>
      </c>
      <c r="H1177" s="1">
        <v>25000000</v>
      </c>
      <c r="I1177" s="4">
        <v>1</v>
      </c>
      <c r="J1177" s="8">
        <v>7.8703703703703713E-3</v>
      </c>
      <c r="K1177" s="4" t="s">
        <v>18</v>
      </c>
      <c r="L1177" s="4" t="s">
        <v>19</v>
      </c>
      <c r="M1177" s="4" t="s">
        <v>43</v>
      </c>
      <c r="N1177" s="4" t="s">
        <v>66</v>
      </c>
      <c r="O1177" s="4" t="s">
        <v>36</v>
      </c>
    </row>
    <row r="1178" spans="1:15" ht="21" customHeight="1" x14ac:dyDescent="0.25">
      <c r="A1178" s="19"/>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1:15" ht="21" customHeight="1" x14ac:dyDescent="0.25">
      <c r="A1179" s="19"/>
      <c r="B1179" s="4" t="s">
        <v>14</v>
      </c>
      <c r="C1179" s="5">
        <v>4</v>
      </c>
      <c r="D1179" s="6" t="s">
        <v>59</v>
      </c>
      <c r="E1179" s="4" t="s">
        <v>28</v>
      </c>
      <c r="F1179" s="4" t="s">
        <v>42</v>
      </c>
      <c r="G1179" s="7">
        <v>4</v>
      </c>
      <c r="H1179" s="1">
        <v>20000000</v>
      </c>
      <c r="I1179" s="4">
        <v>1</v>
      </c>
      <c r="J1179" s="8">
        <v>7.8703703703703713E-3</v>
      </c>
      <c r="K1179" s="4" t="s">
        <v>61</v>
      </c>
      <c r="L1179" s="4" t="s">
        <v>56</v>
      </c>
      <c r="M1179" s="4" t="s">
        <v>30</v>
      </c>
      <c r="N1179" s="4" t="s">
        <v>76</v>
      </c>
      <c r="O1179" s="4" t="s">
        <v>71</v>
      </c>
    </row>
    <row r="1180" spans="1:15" ht="21" customHeight="1" x14ac:dyDescent="0.25">
      <c r="A1180" s="19"/>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1:15" ht="21" customHeight="1" x14ac:dyDescent="0.25">
      <c r="A1181" s="19"/>
      <c r="B1181" s="4" t="s">
        <v>14</v>
      </c>
      <c r="C1181" s="5">
        <v>14</v>
      </c>
      <c r="D1181" s="6" t="s">
        <v>37</v>
      </c>
      <c r="E1181" s="4" t="s">
        <v>16</v>
      </c>
      <c r="F1181" s="4" t="s">
        <v>23</v>
      </c>
      <c r="G1181" s="7">
        <v>1</v>
      </c>
      <c r="H1181" s="1">
        <v>19000000</v>
      </c>
      <c r="I1181" s="4">
        <v>2</v>
      </c>
      <c r="J1181" s="8">
        <v>7.8703703703703713E-3</v>
      </c>
      <c r="K1181" s="4" t="s">
        <v>46</v>
      </c>
      <c r="L1181" s="4" t="s">
        <v>29</v>
      </c>
      <c r="M1181" s="4" t="s">
        <v>48</v>
      </c>
      <c r="N1181" s="4" t="s">
        <v>66</v>
      </c>
      <c r="O1181" s="4" t="s">
        <v>36</v>
      </c>
    </row>
    <row r="1182" spans="1:15" ht="21" customHeight="1" x14ac:dyDescent="0.25">
      <c r="A1182" s="19"/>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1:15" ht="21" customHeight="1" x14ac:dyDescent="0.25">
      <c r="A1183" s="19"/>
      <c r="B1183" s="4" t="s">
        <v>14</v>
      </c>
      <c r="C1183" s="5">
        <v>3</v>
      </c>
      <c r="D1183" s="6" t="s">
        <v>37</v>
      </c>
      <c r="E1183" s="4" t="s">
        <v>16</v>
      </c>
      <c r="F1183" s="4" t="s">
        <v>45</v>
      </c>
      <c r="G1183" s="7">
        <v>3</v>
      </c>
      <c r="H1183" s="1">
        <v>12000000</v>
      </c>
      <c r="I1183" s="4">
        <v>2</v>
      </c>
      <c r="J1183" s="8">
        <v>7.8703703703703713E-3</v>
      </c>
      <c r="K1183" s="4" t="s">
        <v>18</v>
      </c>
      <c r="L1183" s="4" t="s">
        <v>39</v>
      </c>
      <c r="M1183" s="4" t="s">
        <v>51</v>
      </c>
      <c r="N1183" s="4" t="s">
        <v>76</v>
      </c>
      <c r="O1183" s="4" t="s">
        <v>26</v>
      </c>
    </row>
    <row r="1184" spans="1:15" ht="21" customHeight="1" x14ac:dyDescent="0.25">
      <c r="A1184" s="19"/>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1:15" ht="21" customHeight="1" x14ac:dyDescent="0.25">
      <c r="A1185" s="19"/>
      <c r="B1185" s="4" t="s">
        <v>14</v>
      </c>
      <c r="C1185" s="5">
        <v>12</v>
      </c>
      <c r="D1185" s="6" t="s">
        <v>44</v>
      </c>
      <c r="E1185" s="4" t="s">
        <v>49</v>
      </c>
      <c r="F1185" s="4" t="s">
        <v>42</v>
      </c>
      <c r="G1185" s="7">
        <v>3</v>
      </c>
      <c r="H1185" s="1">
        <v>15000000</v>
      </c>
      <c r="I1185" s="4">
        <v>1</v>
      </c>
      <c r="J1185" s="8">
        <v>7.8703703703703713E-3</v>
      </c>
      <c r="K1185" s="4" t="s">
        <v>18</v>
      </c>
      <c r="L1185" s="4" t="s">
        <v>29</v>
      </c>
      <c r="M1185" s="4" t="s">
        <v>51</v>
      </c>
      <c r="N1185" s="4" t="s">
        <v>78</v>
      </c>
      <c r="O1185" s="4" t="s">
        <v>53</v>
      </c>
    </row>
    <row r="1186" spans="1:15" ht="21" customHeight="1" x14ac:dyDescent="0.25">
      <c r="A1186" s="19"/>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1:15" ht="21" customHeight="1" x14ac:dyDescent="0.25">
      <c r="A1187" s="19"/>
      <c r="B1187" s="4" t="s">
        <v>14</v>
      </c>
      <c r="C1187" s="5">
        <v>1</v>
      </c>
      <c r="D1187" s="6" t="s">
        <v>15</v>
      </c>
      <c r="E1187" s="4" t="s">
        <v>28</v>
      </c>
      <c r="F1187" s="4" t="s">
        <v>23</v>
      </c>
      <c r="G1187" s="7">
        <v>5</v>
      </c>
      <c r="H1187" s="1">
        <v>25000000</v>
      </c>
      <c r="I1187" s="4">
        <v>1</v>
      </c>
      <c r="J1187" s="8">
        <v>7.8703703703703713E-3</v>
      </c>
      <c r="K1187" s="4" t="s">
        <v>18</v>
      </c>
      <c r="L1187" s="4" t="s">
        <v>19</v>
      </c>
      <c r="M1187" s="4" t="s">
        <v>43</v>
      </c>
      <c r="N1187" s="4" t="s">
        <v>66</v>
      </c>
      <c r="O1187" s="4" t="s">
        <v>36</v>
      </c>
    </row>
    <row r="1188" spans="1:15" ht="21" customHeight="1" x14ac:dyDescent="0.25">
      <c r="A1188" s="19"/>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1:15" ht="21" customHeight="1" x14ac:dyDescent="0.25">
      <c r="A1189" s="19"/>
      <c r="B1189" s="4" t="s">
        <v>14</v>
      </c>
      <c r="C1189" s="5">
        <v>4</v>
      </c>
      <c r="D1189" s="6" t="s">
        <v>59</v>
      </c>
      <c r="E1189" s="4" t="s">
        <v>28</v>
      </c>
      <c r="F1189" s="4" t="s">
        <v>42</v>
      </c>
      <c r="G1189" s="7">
        <v>4</v>
      </c>
      <c r="H1189" s="1">
        <v>20000000</v>
      </c>
      <c r="I1189" s="4">
        <v>1</v>
      </c>
      <c r="J1189" s="8">
        <v>7.8703703703703713E-3</v>
      </c>
      <c r="K1189" s="4" t="s">
        <v>61</v>
      </c>
      <c r="L1189" s="4" t="s">
        <v>56</v>
      </c>
      <c r="M1189" s="4" t="s">
        <v>30</v>
      </c>
      <c r="N1189" s="4" t="s">
        <v>76</v>
      </c>
      <c r="O1189" s="4" t="s">
        <v>71</v>
      </c>
    </row>
    <row r="1190" spans="1:15" ht="21" customHeight="1" x14ac:dyDescent="0.25">
      <c r="A1190" s="19"/>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1:15" ht="21" customHeight="1" x14ac:dyDescent="0.25">
      <c r="A1191" s="19"/>
      <c r="B1191" s="4" t="s">
        <v>70</v>
      </c>
      <c r="C1191" s="5">
        <v>10</v>
      </c>
      <c r="D1191" s="6" t="s">
        <v>69</v>
      </c>
      <c r="E1191" s="4" t="s">
        <v>16</v>
      </c>
      <c r="F1191" s="4" t="s">
        <v>23</v>
      </c>
      <c r="G1191" s="7">
        <v>0</v>
      </c>
      <c r="H1191" s="1">
        <v>0</v>
      </c>
      <c r="I1191" s="4">
        <v>2</v>
      </c>
      <c r="J1191" s="8">
        <v>7.8703703703703713E-3</v>
      </c>
      <c r="K1191" s="4"/>
      <c r="L1191" s="4"/>
      <c r="M1191" s="4" t="s">
        <v>40</v>
      </c>
      <c r="N1191" s="4" t="s">
        <v>66</v>
      </c>
      <c r="O1191" s="4" t="s">
        <v>36</v>
      </c>
    </row>
    <row r="1192" spans="1:15" ht="21" customHeight="1" x14ac:dyDescent="0.25">
      <c r="A1192" s="19"/>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1:15" ht="21" customHeight="1" x14ac:dyDescent="0.25">
      <c r="A1193" s="19"/>
      <c r="B1193" s="4" t="s">
        <v>14</v>
      </c>
      <c r="C1193" s="5">
        <v>17</v>
      </c>
      <c r="D1193" s="6" t="s">
        <v>55</v>
      </c>
      <c r="E1193" s="4" t="s">
        <v>28</v>
      </c>
      <c r="F1193" s="4" t="s">
        <v>42</v>
      </c>
      <c r="G1193" s="7">
        <v>2</v>
      </c>
      <c r="H1193" s="1">
        <v>38000000</v>
      </c>
      <c r="I1193" s="4">
        <v>4</v>
      </c>
      <c r="J1193" s="8">
        <v>8.8541666666666664E-3</v>
      </c>
      <c r="K1193" s="4" t="s">
        <v>46</v>
      </c>
      <c r="L1193" s="4" t="s">
        <v>29</v>
      </c>
      <c r="M1193" s="4" t="s">
        <v>33</v>
      </c>
      <c r="N1193" s="4" t="s">
        <v>76</v>
      </c>
      <c r="O1193" s="4" t="s">
        <v>31</v>
      </c>
    </row>
    <row r="1194" spans="1:15" ht="21" customHeight="1" x14ac:dyDescent="0.25">
      <c r="A1194" s="19"/>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1:15" ht="21" customHeight="1" x14ac:dyDescent="0.25">
      <c r="A1195" s="19"/>
      <c r="B1195" s="4" t="s">
        <v>14</v>
      </c>
      <c r="C1195" s="5">
        <v>5</v>
      </c>
      <c r="D1195" s="6" t="s">
        <v>22</v>
      </c>
      <c r="E1195" s="4" t="s">
        <v>16</v>
      </c>
      <c r="F1195" s="4" t="s">
        <v>17</v>
      </c>
      <c r="G1195" s="7">
        <v>4</v>
      </c>
      <c r="H1195" s="1">
        <v>20000000</v>
      </c>
      <c r="I1195" s="4">
        <v>3</v>
      </c>
      <c r="J1195" s="8">
        <v>8.8541666666666664E-3</v>
      </c>
      <c r="K1195" s="4" t="s">
        <v>61</v>
      </c>
      <c r="L1195" s="4" t="s">
        <v>47</v>
      </c>
      <c r="M1195" s="4" t="s">
        <v>33</v>
      </c>
      <c r="N1195" s="4" t="s">
        <v>78</v>
      </c>
      <c r="O1195" s="4" t="s">
        <v>66</v>
      </c>
    </row>
    <row r="1196" spans="1:15" ht="21" customHeight="1" x14ac:dyDescent="0.25">
      <c r="A1196" s="19"/>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1:15" ht="21" customHeight="1" x14ac:dyDescent="0.25">
      <c r="A1197" s="19"/>
      <c r="B1197" s="4" t="s">
        <v>14</v>
      </c>
      <c r="C1197" s="5">
        <v>28</v>
      </c>
      <c r="D1197" s="6" t="s">
        <v>27</v>
      </c>
      <c r="E1197" s="4" t="s">
        <v>32</v>
      </c>
      <c r="F1197" s="4" t="s">
        <v>42</v>
      </c>
      <c r="G1197" s="7">
        <v>3</v>
      </c>
      <c r="H1197" s="1">
        <v>11000000</v>
      </c>
      <c r="I1197" s="4">
        <v>2</v>
      </c>
      <c r="J1197" s="8">
        <v>8.8541666666666664E-3</v>
      </c>
      <c r="K1197" s="4" t="s">
        <v>18</v>
      </c>
      <c r="L1197" s="4" t="s">
        <v>29</v>
      </c>
      <c r="M1197" s="4" t="s">
        <v>25</v>
      </c>
      <c r="N1197" s="4" t="s">
        <v>78</v>
      </c>
      <c r="O1197" s="4" t="s">
        <v>21</v>
      </c>
    </row>
    <row r="1198" spans="1:15" ht="21" customHeight="1" x14ac:dyDescent="0.25">
      <c r="A1198" s="19"/>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1:15" ht="21" customHeight="1" x14ac:dyDescent="0.25">
      <c r="A1199" s="19"/>
      <c r="B1199" s="4" t="s">
        <v>14</v>
      </c>
      <c r="C1199" s="5">
        <v>30</v>
      </c>
      <c r="D1199" s="6" t="s">
        <v>27</v>
      </c>
      <c r="E1199" s="4" t="s">
        <v>49</v>
      </c>
      <c r="F1199" s="4" t="s">
        <v>17</v>
      </c>
      <c r="G1199" s="7">
        <v>2</v>
      </c>
      <c r="H1199" s="1">
        <v>10000000</v>
      </c>
      <c r="I1199" s="4">
        <v>1</v>
      </c>
      <c r="J1199" s="8">
        <v>8.8541666666666664E-3</v>
      </c>
      <c r="K1199" s="4" t="s">
        <v>18</v>
      </c>
      <c r="L1199" s="4" t="s">
        <v>19</v>
      </c>
      <c r="M1199" s="4" t="s">
        <v>48</v>
      </c>
      <c r="N1199" s="4" t="s">
        <v>66</v>
      </c>
      <c r="O1199" s="4" t="s">
        <v>67</v>
      </c>
    </row>
    <row r="1200" spans="1:15" ht="21" customHeight="1" x14ac:dyDescent="0.25">
      <c r="A1200" s="19"/>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1:15" ht="21" customHeight="1" x14ac:dyDescent="0.25">
      <c r="A1201" s="19"/>
      <c r="B1201" s="4" t="s">
        <v>14</v>
      </c>
      <c r="C1201" s="5">
        <v>17</v>
      </c>
      <c r="D1201" s="6" t="s">
        <v>55</v>
      </c>
      <c r="E1201" s="4" t="s">
        <v>28</v>
      </c>
      <c r="F1201" s="4" t="s">
        <v>42</v>
      </c>
      <c r="G1201" s="7">
        <v>2</v>
      </c>
      <c r="H1201" s="1">
        <v>38000000</v>
      </c>
      <c r="I1201" s="4">
        <v>4</v>
      </c>
      <c r="J1201" s="8">
        <v>8.8541666666666664E-3</v>
      </c>
      <c r="K1201" s="4" t="s">
        <v>46</v>
      </c>
      <c r="L1201" s="4" t="s">
        <v>29</v>
      </c>
      <c r="M1201" s="4" t="s">
        <v>33</v>
      </c>
      <c r="N1201" s="4" t="s">
        <v>76</v>
      </c>
      <c r="O1201" s="4" t="s">
        <v>31</v>
      </c>
    </row>
    <row r="1202" spans="1:15" ht="21" customHeight="1" x14ac:dyDescent="0.25">
      <c r="A1202" s="19"/>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1:15" ht="21" customHeight="1" x14ac:dyDescent="0.25">
      <c r="A1203" s="19"/>
      <c r="B1203" s="4" t="s">
        <v>14</v>
      </c>
      <c r="C1203" s="5">
        <v>5</v>
      </c>
      <c r="D1203" s="6" t="s">
        <v>22</v>
      </c>
      <c r="E1203" s="4" t="s">
        <v>16</v>
      </c>
      <c r="F1203" s="4" t="s">
        <v>17</v>
      </c>
      <c r="G1203" s="7">
        <v>4</v>
      </c>
      <c r="H1203" s="1">
        <v>20000000</v>
      </c>
      <c r="I1203" s="4">
        <v>3</v>
      </c>
      <c r="J1203" s="8">
        <v>8.8541666666666664E-3</v>
      </c>
      <c r="K1203" s="4" t="s">
        <v>61</v>
      </c>
      <c r="L1203" s="4" t="s">
        <v>47</v>
      </c>
      <c r="M1203" s="4" t="s">
        <v>33</v>
      </c>
      <c r="N1203" s="4" t="s">
        <v>78</v>
      </c>
      <c r="O1203" s="4" t="s">
        <v>66</v>
      </c>
    </row>
    <row r="1204" spans="1:15" ht="21" customHeight="1" x14ac:dyDescent="0.25">
      <c r="A1204" s="19"/>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1:15" ht="21" customHeight="1" x14ac:dyDescent="0.25">
      <c r="A1205" s="19"/>
      <c r="B1205" s="4" t="s">
        <v>70</v>
      </c>
      <c r="C1205" s="5">
        <v>25</v>
      </c>
      <c r="D1205" s="6" t="s">
        <v>37</v>
      </c>
      <c r="E1205" s="4" t="s">
        <v>38</v>
      </c>
      <c r="F1205" s="4" t="s">
        <v>23</v>
      </c>
      <c r="G1205" s="7">
        <v>0</v>
      </c>
      <c r="H1205" s="1">
        <v>0</v>
      </c>
      <c r="I1205" s="4">
        <v>5</v>
      </c>
      <c r="J1205" s="8">
        <v>8.8541666666666664E-3</v>
      </c>
      <c r="K1205" s="4"/>
      <c r="L1205" s="4"/>
      <c r="M1205" s="4" t="s">
        <v>43</v>
      </c>
      <c r="N1205" s="4" t="s">
        <v>78</v>
      </c>
      <c r="O1205" s="4" t="s">
        <v>21</v>
      </c>
    </row>
    <row r="1206" spans="1:15" ht="21" customHeight="1" x14ac:dyDescent="0.25">
      <c r="A1206" s="19"/>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1:15" ht="21" customHeight="1" x14ac:dyDescent="0.25">
      <c r="A1207" s="19"/>
      <c r="B1207" s="4" t="s">
        <v>70</v>
      </c>
      <c r="C1207" s="5">
        <v>30</v>
      </c>
      <c r="D1207" s="6" t="s">
        <v>44</v>
      </c>
      <c r="E1207" s="4" t="s">
        <v>32</v>
      </c>
      <c r="F1207" s="4" t="s">
        <v>42</v>
      </c>
      <c r="G1207" s="7">
        <v>0</v>
      </c>
      <c r="H1207" s="1">
        <v>0</v>
      </c>
      <c r="I1207" s="4">
        <v>5</v>
      </c>
      <c r="J1207" s="8">
        <v>8.8541666666666664E-3</v>
      </c>
      <c r="K1207" s="4"/>
      <c r="L1207" s="4"/>
      <c r="M1207" s="4" t="s">
        <v>48</v>
      </c>
      <c r="N1207" s="4" t="s">
        <v>76</v>
      </c>
      <c r="O1207" s="4" t="s">
        <v>52</v>
      </c>
    </row>
    <row r="1208" spans="1:15" ht="21" customHeight="1" x14ac:dyDescent="0.25">
      <c r="A1208" s="19"/>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1:15" ht="21" customHeight="1" x14ac:dyDescent="0.25">
      <c r="A1209" s="19"/>
      <c r="B1209" s="4" t="s">
        <v>14</v>
      </c>
      <c r="C1209" s="5">
        <v>13</v>
      </c>
      <c r="D1209" s="6" t="s">
        <v>57</v>
      </c>
      <c r="E1209" s="4" t="s">
        <v>32</v>
      </c>
      <c r="F1209" s="4" t="s">
        <v>17</v>
      </c>
      <c r="G1209" s="7">
        <v>1</v>
      </c>
      <c r="H1209" s="1">
        <v>7000000</v>
      </c>
      <c r="I1209" s="4">
        <v>6</v>
      </c>
      <c r="J1209" s="8">
        <v>8.9699074074074073E-3</v>
      </c>
      <c r="K1209" s="4" t="s">
        <v>18</v>
      </c>
      <c r="L1209" s="4" t="s">
        <v>47</v>
      </c>
      <c r="M1209" s="4" t="s">
        <v>33</v>
      </c>
      <c r="N1209" s="4" t="s">
        <v>66</v>
      </c>
      <c r="O1209" s="4" t="s">
        <v>36</v>
      </c>
    </row>
    <row r="1210" spans="1:15" ht="21" customHeight="1" x14ac:dyDescent="0.25">
      <c r="A1210" s="19"/>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1:15" ht="21" customHeight="1" x14ac:dyDescent="0.25">
      <c r="A1211" s="19"/>
      <c r="B1211" s="4" t="s">
        <v>14</v>
      </c>
      <c r="C1211" s="5">
        <v>9</v>
      </c>
      <c r="D1211" s="6" t="s">
        <v>72</v>
      </c>
      <c r="E1211" s="4" t="s">
        <v>16</v>
      </c>
      <c r="F1211" s="4" t="s">
        <v>42</v>
      </c>
      <c r="G1211" s="7">
        <v>4</v>
      </c>
      <c r="H1211" s="1">
        <v>11000000</v>
      </c>
      <c r="I1211" s="4">
        <v>1</v>
      </c>
      <c r="J1211" s="8">
        <v>8.9699074074074073E-3</v>
      </c>
      <c r="K1211" s="4" t="s">
        <v>61</v>
      </c>
      <c r="L1211" s="4" t="s">
        <v>19</v>
      </c>
      <c r="M1211" s="4" t="s">
        <v>33</v>
      </c>
      <c r="N1211" s="4" t="s">
        <v>78</v>
      </c>
      <c r="O1211" s="4" t="s">
        <v>63</v>
      </c>
    </row>
    <row r="1212" spans="1:15" ht="21" customHeight="1" x14ac:dyDescent="0.25">
      <c r="A1212" s="19"/>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1:15" ht="21" customHeight="1" x14ac:dyDescent="0.25">
      <c r="A1213" s="19"/>
      <c r="B1213" s="4" t="s">
        <v>14</v>
      </c>
      <c r="C1213" s="5">
        <v>30</v>
      </c>
      <c r="D1213" s="6" t="s">
        <v>27</v>
      </c>
      <c r="E1213" s="4" t="s">
        <v>38</v>
      </c>
      <c r="F1213" s="4" t="s">
        <v>42</v>
      </c>
      <c r="G1213" s="7">
        <v>3</v>
      </c>
      <c r="H1213" s="1">
        <v>15000000</v>
      </c>
      <c r="I1213" s="4">
        <v>5</v>
      </c>
      <c r="J1213" s="8">
        <v>8.9699074074074073E-3</v>
      </c>
      <c r="K1213" s="4" t="s">
        <v>18</v>
      </c>
      <c r="L1213" s="4" t="s">
        <v>19</v>
      </c>
      <c r="M1213" s="4" t="s">
        <v>51</v>
      </c>
      <c r="N1213" s="4" t="s">
        <v>76</v>
      </c>
      <c r="O1213" s="4" t="s">
        <v>75</v>
      </c>
    </row>
    <row r="1214" spans="1:15" ht="21" customHeight="1" x14ac:dyDescent="0.25">
      <c r="A1214" s="19"/>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1:15" ht="21" customHeight="1" x14ac:dyDescent="0.25">
      <c r="A1215" s="19"/>
      <c r="B1215" s="4" t="s">
        <v>14</v>
      </c>
      <c r="C1215" s="5">
        <v>2</v>
      </c>
      <c r="D1215" s="6" t="s">
        <v>37</v>
      </c>
      <c r="E1215" s="4" t="s">
        <v>16</v>
      </c>
      <c r="F1215" s="4" t="s">
        <v>23</v>
      </c>
      <c r="G1215" s="7">
        <v>2</v>
      </c>
      <c r="H1215" s="1">
        <v>10000000</v>
      </c>
      <c r="I1215" s="4">
        <v>5</v>
      </c>
      <c r="J1215" s="8">
        <v>8.9699074074074073E-3</v>
      </c>
      <c r="K1215" s="4" t="s">
        <v>18</v>
      </c>
      <c r="L1215" s="4" t="s">
        <v>19</v>
      </c>
      <c r="M1215" s="4" t="s">
        <v>30</v>
      </c>
      <c r="N1215" s="4" t="s">
        <v>78</v>
      </c>
      <c r="O1215" s="4" t="s">
        <v>53</v>
      </c>
    </row>
    <row r="1216" spans="1:15" ht="21" customHeight="1" x14ac:dyDescent="0.25">
      <c r="A1216" s="19"/>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1:15" ht="21" customHeight="1" x14ac:dyDescent="0.25">
      <c r="A1217" s="19"/>
      <c r="B1217" s="4" t="s">
        <v>14</v>
      </c>
      <c r="C1217" s="5">
        <v>6</v>
      </c>
      <c r="D1217" s="6" t="s">
        <v>37</v>
      </c>
      <c r="E1217" s="4" t="s">
        <v>38</v>
      </c>
      <c r="F1217" s="4" t="s">
        <v>45</v>
      </c>
      <c r="G1217" s="7">
        <v>2</v>
      </c>
      <c r="H1217" s="1">
        <v>12000000</v>
      </c>
      <c r="I1217" s="4">
        <v>2</v>
      </c>
      <c r="J1217" s="8">
        <v>8.9699074074074073E-3</v>
      </c>
      <c r="K1217" s="4" t="s">
        <v>18</v>
      </c>
      <c r="L1217" s="4" t="s">
        <v>56</v>
      </c>
      <c r="M1217" s="4" t="s">
        <v>30</v>
      </c>
      <c r="N1217" s="4" t="s">
        <v>76</v>
      </c>
      <c r="O1217" s="4" t="s">
        <v>26</v>
      </c>
    </row>
    <row r="1218" spans="1:15" ht="21" customHeight="1" x14ac:dyDescent="0.25">
      <c r="A1218" s="19"/>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1:15" ht="21" customHeight="1" x14ac:dyDescent="0.25">
      <c r="A1219" s="19"/>
      <c r="B1219" s="4" t="s">
        <v>14</v>
      </c>
      <c r="C1219" s="5">
        <v>8</v>
      </c>
      <c r="D1219" s="6" t="s">
        <v>37</v>
      </c>
      <c r="E1219" s="4" t="s">
        <v>38</v>
      </c>
      <c r="F1219" s="4" t="s">
        <v>42</v>
      </c>
      <c r="G1219" s="7">
        <v>2</v>
      </c>
      <c r="H1219" s="1">
        <v>12000000</v>
      </c>
      <c r="I1219" s="4">
        <v>2</v>
      </c>
      <c r="J1219" s="8">
        <v>8.9699074074074073E-3</v>
      </c>
      <c r="K1219" s="4" t="s">
        <v>18</v>
      </c>
      <c r="L1219" s="4" t="s">
        <v>39</v>
      </c>
      <c r="M1219" s="4" t="s">
        <v>40</v>
      </c>
      <c r="N1219" s="4" t="s">
        <v>78</v>
      </c>
      <c r="O1219" s="4" t="s">
        <v>21</v>
      </c>
    </row>
    <row r="1220" spans="1:15" ht="21" customHeight="1" x14ac:dyDescent="0.25">
      <c r="A1220" s="19"/>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1:15" ht="21" customHeight="1" x14ac:dyDescent="0.25">
      <c r="A1221" s="19"/>
      <c r="B1221" s="4" t="s">
        <v>14</v>
      </c>
      <c r="C1221" s="5">
        <v>20</v>
      </c>
      <c r="D1221" s="6" t="s">
        <v>37</v>
      </c>
      <c r="E1221" s="4" t="s">
        <v>38</v>
      </c>
      <c r="F1221" s="4" t="s">
        <v>23</v>
      </c>
      <c r="G1221" s="7">
        <v>5</v>
      </c>
      <c r="H1221" s="1">
        <v>21000000</v>
      </c>
      <c r="I1221" s="4">
        <v>2</v>
      </c>
      <c r="J1221" s="8">
        <v>8.9699074074074073E-3</v>
      </c>
      <c r="K1221" s="4" t="s">
        <v>18</v>
      </c>
      <c r="L1221" s="4" t="s">
        <v>56</v>
      </c>
      <c r="M1221" s="4" t="s">
        <v>43</v>
      </c>
      <c r="N1221" s="4" t="s">
        <v>78</v>
      </c>
      <c r="O1221" s="4" t="s">
        <v>53</v>
      </c>
    </row>
    <row r="1222" spans="1:15" ht="21" customHeight="1" x14ac:dyDescent="0.25">
      <c r="A1222" s="19"/>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1:15" ht="21" customHeight="1" x14ac:dyDescent="0.25">
      <c r="A1223" s="19"/>
      <c r="B1223" s="4" t="s">
        <v>14</v>
      </c>
      <c r="C1223" s="5">
        <v>3</v>
      </c>
      <c r="D1223" s="6" t="s">
        <v>44</v>
      </c>
      <c r="E1223" s="4" t="s">
        <v>73</v>
      </c>
      <c r="F1223" s="4" t="s">
        <v>42</v>
      </c>
      <c r="G1223" s="7">
        <v>5</v>
      </c>
      <c r="H1223" s="1">
        <v>25000000</v>
      </c>
      <c r="I1223" s="4">
        <v>1</v>
      </c>
      <c r="J1223" s="8">
        <v>8.9699074074074073E-3</v>
      </c>
      <c r="K1223" s="4" t="s">
        <v>18</v>
      </c>
      <c r="L1223" s="4" t="s">
        <v>24</v>
      </c>
      <c r="M1223" s="4" t="s">
        <v>43</v>
      </c>
      <c r="N1223" s="4" t="s">
        <v>76</v>
      </c>
      <c r="O1223" s="4" t="s">
        <v>52</v>
      </c>
    </row>
    <row r="1224" spans="1:15" ht="21" customHeight="1" x14ac:dyDescent="0.25">
      <c r="A1224" s="19"/>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1:15" ht="21" customHeight="1" x14ac:dyDescent="0.25">
      <c r="A1225" s="19"/>
      <c r="B1225" s="4" t="s">
        <v>14</v>
      </c>
      <c r="C1225" s="5">
        <v>28</v>
      </c>
      <c r="D1225" s="6" t="s">
        <v>69</v>
      </c>
      <c r="E1225" s="4" t="s">
        <v>38</v>
      </c>
      <c r="F1225" s="4" t="s">
        <v>17</v>
      </c>
      <c r="G1225" s="7">
        <v>4</v>
      </c>
      <c r="H1225" s="1">
        <v>20000000</v>
      </c>
      <c r="I1225" s="4">
        <v>1</v>
      </c>
      <c r="J1225" s="8">
        <v>8.9699074074074073E-3</v>
      </c>
      <c r="K1225" s="4" t="s">
        <v>61</v>
      </c>
      <c r="L1225" s="4" t="s">
        <v>29</v>
      </c>
      <c r="M1225" s="4" t="s">
        <v>33</v>
      </c>
      <c r="N1225" s="4" t="s">
        <v>66</v>
      </c>
      <c r="O1225" s="4" t="s">
        <v>36</v>
      </c>
    </row>
    <row r="1226" spans="1:15" ht="21" customHeight="1" x14ac:dyDescent="0.25">
      <c r="A1226" s="19"/>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1:15" ht="21" customHeight="1" x14ac:dyDescent="0.25">
      <c r="A1227" s="19"/>
      <c r="B1227" s="4" t="s">
        <v>14</v>
      </c>
      <c r="C1227" s="5">
        <v>30</v>
      </c>
      <c r="D1227" s="6" t="s">
        <v>69</v>
      </c>
      <c r="E1227" s="4" t="s">
        <v>28</v>
      </c>
      <c r="F1227" s="4" t="s">
        <v>42</v>
      </c>
      <c r="G1227" s="7">
        <v>1</v>
      </c>
      <c r="H1227" s="1">
        <v>7000000</v>
      </c>
      <c r="I1227" s="4">
        <v>1</v>
      </c>
      <c r="J1227" s="8">
        <v>8.9699074074074073E-3</v>
      </c>
      <c r="K1227" s="4" t="s">
        <v>18</v>
      </c>
      <c r="L1227" s="4" t="s">
        <v>56</v>
      </c>
      <c r="M1227" s="4" t="s">
        <v>30</v>
      </c>
      <c r="N1227" s="4" t="s">
        <v>78</v>
      </c>
      <c r="O1227" s="4" t="s">
        <v>62</v>
      </c>
    </row>
    <row r="1228" spans="1:15" ht="21" customHeight="1" x14ac:dyDescent="0.25">
      <c r="A1228" s="19"/>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1:15" ht="21" customHeight="1" x14ac:dyDescent="0.25">
      <c r="A1229" s="19"/>
      <c r="B1229" s="4" t="s">
        <v>14</v>
      </c>
      <c r="C1229" s="5">
        <v>10</v>
      </c>
      <c r="D1229" s="6" t="s">
        <v>15</v>
      </c>
      <c r="E1229" s="4" t="s">
        <v>49</v>
      </c>
      <c r="F1229" s="4" t="s">
        <v>17</v>
      </c>
      <c r="G1229" s="7">
        <v>3</v>
      </c>
      <c r="H1229" s="1">
        <v>15000000</v>
      </c>
      <c r="I1229" s="4">
        <v>1</v>
      </c>
      <c r="J1229" s="8">
        <v>8.9699074074074073E-3</v>
      </c>
      <c r="K1229" s="4" t="s">
        <v>18</v>
      </c>
      <c r="L1229" s="4" t="s">
        <v>56</v>
      </c>
      <c r="M1229" s="4" t="s">
        <v>30</v>
      </c>
      <c r="N1229" s="4" t="s">
        <v>78</v>
      </c>
      <c r="O1229" s="4" t="s">
        <v>62</v>
      </c>
    </row>
    <row r="1230" spans="1:15" ht="21" customHeight="1" x14ac:dyDescent="0.25">
      <c r="A1230" s="19"/>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1:15" ht="21" customHeight="1" x14ac:dyDescent="0.25">
      <c r="A1231" s="19"/>
      <c r="B1231" s="4" t="s">
        <v>70</v>
      </c>
      <c r="C1231" s="5">
        <v>11</v>
      </c>
      <c r="D1231" s="6" t="s">
        <v>57</v>
      </c>
      <c r="E1231" s="4" t="s">
        <v>32</v>
      </c>
      <c r="F1231" s="4" t="s">
        <v>23</v>
      </c>
      <c r="G1231" s="7">
        <v>0</v>
      </c>
      <c r="H1231" s="1">
        <v>0</v>
      </c>
      <c r="I1231" s="4">
        <v>2</v>
      </c>
      <c r="J1231" s="8">
        <v>8.9699074074074073E-3</v>
      </c>
      <c r="K1231" s="4"/>
      <c r="L1231" s="4"/>
      <c r="M1231" s="4" t="s">
        <v>48</v>
      </c>
      <c r="N1231" s="4" t="s">
        <v>76</v>
      </c>
      <c r="O1231" s="4" t="s">
        <v>52</v>
      </c>
    </row>
    <row r="1232" spans="1:15" ht="21" customHeight="1" x14ac:dyDescent="0.25">
      <c r="A1232" s="19"/>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1:15" ht="21" customHeight="1" x14ac:dyDescent="0.25">
      <c r="A1233" s="19"/>
      <c r="B1233" s="4" t="s">
        <v>70</v>
      </c>
      <c r="C1233" s="5">
        <v>30</v>
      </c>
      <c r="D1233" s="6" t="s">
        <v>27</v>
      </c>
      <c r="E1233" s="4" t="s">
        <v>32</v>
      </c>
      <c r="F1233" s="4" t="s">
        <v>68</v>
      </c>
      <c r="G1233" s="7">
        <v>0</v>
      </c>
      <c r="H1233" s="1">
        <v>0</v>
      </c>
      <c r="I1233" s="4">
        <v>2</v>
      </c>
      <c r="J1233" s="8">
        <v>8.9699074074074073E-3</v>
      </c>
      <c r="K1233" s="4"/>
      <c r="L1233" s="4"/>
      <c r="M1233" s="4" t="s">
        <v>51</v>
      </c>
      <c r="N1233" s="4" t="s">
        <v>78</v>
      </c>
      <c r="O1233" s="4" t="s">
        <v>21</v>
      </c>
    </row>
    <row r="1234" spans="1:15" ht="21" customHeight="1" x14ac:dyDescent="0.25">
      <c r="A1234" s="19"/>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1:15" ht="21" customHeight="1" x14ac:dyDescent="0.25">
      <c r="A1235" s="19"/>
      <c r="B1235" s="4" t="s">
        <v>70</v>
      </c>
      <c r="C1235" s="5">
        <v>18</v>
      </c>
      <c r="D1235" s="6" t="s">
        <v>44</v>
      </c>
      <c r="E1235" s="4" t="s">
        <v>32</v>
      </c>
      <c r="F1235" s="4" t="s">
        <v>23</v>
      </c>
      <c r="G1235" s="7">
        <v>0</v>
      </c>
      <c r="H1235" s="1">
        <v>0</v>
      </c>
      <c r="I1235" s="4">
        <v>2</v>
      </c>
      <c r="J1235" s="8">
        <v>8.9699074074074073E-3</v>
      </c>
      <c r="K1235" s="4"/>
      <c r="L1235" s="4"/>
      <c r="M1235" s="4" t="s">
        <v>30</v>
      </c>
      <c r="N1235" s="4" t="s">
        <v>66</v>
      </c>
      <c r="O1235" s="4" t="s">
        <v>36</v>
      </c>
    </row>
    <row r="1236" spans="1:15" ht="21" customHeight="1" x14ac:dyDescent="0.25">
      <c r="A1236" s="19"/>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1:15" ht="21" customHeight="1" x14ac:dyDescent="0.25">
      <c r="A1237" s="19"/>
      <c r="B1237" s="4" t="s">
        <v>70</v>
      </c>
      <c r="C1237" s="5">
        <v>9</v>
      </c>
      <c r="D1237" s="6" t="s">
        <v>69</v>
      </c>
      <c r="E1237" s="4" t="s">
        <v>16</v>
      </c>
      <c r="F1237" s="4" t="s">
        <v>23</v>
      </c>
      <c r="G1237" s="7">
        <v>0</v>
      </c>
      <c r="H1237" s="1">
        <v>0</v>
      </c>
      <c r="I1237" s="4">
        <v>1</v>
      </c>
      <c r="J1237" s="8">
        <v>8.9699074074074073E-3</v>
      </c>
      <c r="K1237" s="4"/>
      <c r="L1237" s="4"/>
      <c r="M1237" s="4" t="s">
        <v>40</v>
      </c>
      <c r="N1237" s="4" t="s">
        <v>76</v>
      </c>
      <c r="O1237" s="4" t="s">
        <v>52</v>
      </c>
    </row>
    <row r="1238" spans="1:15" ht="21" customHeight="1" x14ac:dyDescent="0.25">
      <c r="A1238" s="19"/>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1:15" ht="21" customHeight="1" x14ac:dyDescent="0.25">
      <c r="A1239" s="19"/>
      <c r="B1239" s="4" t="s">
        <v>70</v>
      </c>
      <c r="C1239" s="5">
        <v>12</v>
      </c>
      <c r="D1239" s="6" t="s">
        <v>58</v>
      </c>
      <c r="E1239" s="4" t="s">
        <v>16</v>
      </c>
      <c r="F1239" s="4" t="s">
        <v>23</v>
      </c>
      <c r="G1239" s="7">
        <v>0</v>
      </c>
      <c r="H1239" s="1">
        <v>0</v>
      </c>
      <c r="I1239" s="4">
        <v>2</v>
      </c>
      <c r="J1239" s="8">
        <v>8.9699074074074073E-3</v>
      </c>
      <c r="K1239" s="4"/>
      <c r="L1239" s="4"/>
      <c r="M1239" s="4" t="s">
        <v>48</v>
      </c>
      <c r="N1239" s="4" t="s">
        <v>77</v>
      </c>
      <c r="O1239" s="4" t="s">
        <v>54</v>
      </c>
    </row>
    <row r="1240" spans="1:15" ht="21" customHeight="1" x14ac:dyDescent="0.25">
      <c r="A1240" s="19"/>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9947-252C-42D1-B487-18F10FDBD59D}">
  <sheetPr>
    <tabColor theme="9"/>
  </sheetPr>
  <dimension ref="E3:G17"/>
  <sheetViews>
    <sheetView zoomScale="115" zoomScaleNormal="115" workbookViewId="0">
      <selection activeCell="F8" sqref="F8"/>
    </sheetView>
  </sheetViews>
  <sheetFormatPr defaultRowHeight="15.75" x14ac:dyDescent="0.25"/>
  <cols>
    <col min="1" max="4" width="8.75" style="20" customWidth="1"/>
    <col min="5" max="5" width="15" style="20" bestFit="1" customWidth="1"/>
    <col min="6" max="6" width="60.75" style="20" customWidth="1"/>
    <col min="7" max="7" width="4.5" style="20" customWidth="1"/>
    <col min="8" max="8" width="60" style="20" customWidth="1"/>
    <col min="9" max="16384" width="9" style="20"/>
  </cols>
  <sheetData>
    <row r="3" spans="5:7" ht="23.25" x14ac:dyDescent="0.25">
      <c r="F3" s="25" t="s">
        <v>79</v>
      </c>
    </row>
    <row r="4" spans="5:7" ht="11.25" hidden="1" customHeight="1" x14ac:dyDescent="0.25"/>
    <row r="5" spans="5:7" ht="21" x14ac:dyDescent="0.25">
      <c r="E5" s="27" t="s">
        <v>80</v>
      </c>
      <c r="F5" s="21" t="s">
        <v>91</v>
      </c>
      <c r="G5" s="21"/>
    </row>
    <row r="6" spans="5:7" ht="21" x14ac:dyDescent="0.25">
      <c r="E6" s="27" t="s">
        <v>81</v>
      </c>
      <c r="F6" s="22" t="s">
        <v>89</v>
      </c>
      <c r="G6" s="22"/>
    </row>
    <row r="7" spans="5:7" ht="42" x14ac:dyDescent="0.25">
      <c r="E7" s="27" t="s">
        <v>82</v>
      </c>
      <c r="F7" s="23" t="s">
        <v>92</v>
      </c>
      <c r="G7" s="21"/>
    </row>
    <row r="8" spans="5:7" ht="21" x14ac:dyDescent="0.25">
      <c r="E8" s="26" t="s">
        <v>83</v>
      </c>
      <c r="F8" s="22" t="s">
        <v>93</v>
      </c>
      <c r="G8" s="22"/>
    </row>
    <row r="9" spans="5:7" ht="21" x14ac:dyDescent="0.25">
      <c r="E9" s="26" t="s">
        <v>84</v>
      </c>
      <c r="F9" s="23" t="s">
        <v>90</v>
      </c>
      <c r="G9" s="21"/>
    </row>
    <row r="10" spans="5:7" ht="21" x14ac:dyDescent="0.25">
      <c r="E10" s="26" t="s">
        <v>85</v>
      </c>
      <c r="F10" s="24" t="s">
        <v>101</v>
      </c>
      <c r="G10" s="22"/>
    </row>
    <row r="11" spans="5:7" ht="21" x14ac:dyDescent="0.25">
      <c r="E11" s="26" t="s">
        <v>86</v>
      </c>
      <c r="F11" s="23" t="s">
        <v>102</v>
      </c>
      <c r="G11" s="21"/>
    </row>
    <row r="12" spans="5:7" ht="21" x14ac:dyDescent="0.25">
      <c r="E12" s="26" t="s">
        <v>87</v>
      </c>
      <c r="F12" s="24" t="s">
        <v>99</v>
      </c>
      <c r="G12" s="22"/>
    </row>
    <row r="13" spans="5:7" ht="21" x14ac:dyDescent="0.25">
      <c r="E13" s="26" t="s">
        <v>88</v>
      </c>
      <c r="F13" s="23" t="s">
        <v>98</v>
      </c>
      <c r="G13" s="21"/>
    </row>
    <row r="14" spans="5:7" ht="21" x14ac:dyDescent="0.25">
      <c r="E14" s="26" t="s">
        <v>94</v>
      </c>
      <c r="F14" s="24" t="s">
        <v>100</v>
      </c>
      <c r="G14" s="22"/>
    </row>
    <row r="15" spans="5:7" ht="21" x14ac:dyDescent="0.25">
      <c r="E15" s="26" t="s">
        <v>95</v>
      </c>
      <c r="F15" s="23" t="s">
        <v>103</v>
      </c>
      <c r="G15" s="21"/>
    </row>
    <row r="16" spans="5:7" ht="21" x14ac:dyDescent="0.25">
      <c r="E16" s="26" t="s">
        <v>96</v>
      </c>
      <c r="F16" s="24"/>
      <c r="G16" s="22"/>
    </row>
    <row r="17" spans="5:7" ht="21" x14ac:dyDescent="0.25">
      <c r="E17" s="26" t="s">
        <v>97</v>
      </c>
      <c r="F17" s="23"/>
      <c r="G17" s="21"/>
    </row>
  </sheetData>
  <phoneticPr fontId="1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1281-E683-48FF-82A5-AC2634193DA0}">
  <sheetPr>
    <tabColor theme="5" tint="-0.249977111117893"/>
  </sheetPr>
  <dimension ref="A1:DG382"/>
  <sheetViews>
    <sheetView showGridLines="0" topLeftCell="BS1" zoomScale="85" zoomScaleNormal="85" workbookViewId="0">
      <selection activeCell="AL10" sqref="AL10"/>
    </sheetView>
  </sheetViews>
  <sheetFormatPr defaultRowHeight="15.75" x14ac:dyDescent="0.25"/>
  <cols>
    <col min="1" max="1" width="13.125" bestFit="1" customWidth="1"/>
    <col min="2" max="2" width="19.125" bestFit="1" customWidth="1"/>
    <col min="4" max="4" width="15.375" bestFit="1" customWidth="1"/>
    <col min="14" max="14" width="13.125" bestFit="1" customWidth="1"/>
    <col min="15" max="15" width="15.625" bestFit="1" customWidth="1"/>
    <col min="16" max="16" width="12.375" customWidth="1"/>
    <col min="17" max="17" width="18.5" bestFit="1" customWidth="1"/>
    <col min="18" max="18" width="13.125" bestFit="1" customWidth="1"/>
    <col min="20" max="20" width="8.625" customWidth="1"/>
    <col min="22" max="22" width="12.375" bestFit="1" customWidth="1"/>
    <col min="23" max="23" width="15.375" bestFit="1" customWidth="1"/>
    <col min="24" max="24" width="16.375" bestFit="1" customWidth="1"/>
    <col min="26" max="26" width="12.375" bestFit="1" customWidth="1"/>
    <col min="28" max="28" width="12.875" style="31" customWidth="1"/>
    <col min="29" max="29" width="13.125" bestFit="1" customWidth="1"/>
    <col min="30" max="30" width="19.125" bestFit="1" customWidth="1"/>
    <col min="34" max="34" width="9.5" bestFit="1" customWidth="1"/>
    <col min="35" max="35" width="9.25" customWidth="1"/>
    <col min="38" max="38" width="22.5" bestFit="1" customWidth="1"/>
    <col min="39" max="39" width="25.75" bestFit="1" customWidth="1"/>
    <col min="42" max="42" width="13.125" bestFit="1" customWidth="1"/>
    <col min="43" max="43" width="18.125" bestFit="1" customWidth="1"/>
    <col min="46" max="46" width="9" style="31"/>
    <col min="47" max="47" width="13.125" bestFit="1" customWidth="1"/>
    <col min="48" max="48" width="15.625" bestFit="1" customWidth="1"/>
    <col min="51" max="51" width="9" style="31"/>
    <col min="52" max="52" width="13.125" bestFit="1" customWidth="1"/>
    <col min="53" max="53" width="15.625" bestFit="1" customWidth="1"/>
    <col min="56" max="56" width="9" style="31"/>
    <col min="57" max="57" width="13.125" bestFit="1" customWidth="1"/>
    <col min="58" max="58" width="22.5" bestFit="1" customWidth="1"/>
    <col min="60" max="60" width="9" style="31"/>
    <col min="61" max="61" width="13.125" bestFit="1" customWidth="1"/>
    <col min="62" max="62" width="15.625" bestFit="1" customWidth="1"/>
    <col min="64" max="64" width="7.875" bestFit="1" customWidth="1"/>
    <col min="65" max="65" width="17" bestFit="1" customWidth="1"/>
    <col min="66" max="66" width="9" customWidth="1"/>
    <col min="67" max="67" width="9" style="31"/>
    <col min="68" max="68" width="13.125" bestFit="1" customWidth="1"/>
    <col min="69" max="69" width="29.625" bestFit="1" customWidth="1"/>
    <col min="70" max="70" width="6.125" customWidth="1"/>
    <col min="80" max="80" width="9" style="31"/>
    <col min="81" max="81" width="13.125" bestFit="1" customWidth="1"/>
    <col min="82" max="82" width="15.625" bestFit="1" customWidth="1"/>
    <col min="83" max="83" width="16.625" bestFit="1" customWidth="1"/>
    <col min="85" max="85" width="11.125" bestFit="1" customWidth="1"/>
    <col min="88" max="88" width="9" style="31"/>
    <col min="89" max="89" width="13.125" bestFit="1" customWidth="1"/>
    <col min="90" max="90" width="15.625" bestFit="1" customWidth="1"/>
    <col min="91" max="91" width="16.625" bestFit="1" customWidth="1"/>
    <col min="92" max="92" width="9" style="31"/>
    <col min="93" max="93" width="16" bestFit="1" customWidth="1"/>
    <col min="94" max="94" width="15.625" bestFit="1" customWidth="1"/>
    <col min="98" max="98" width="31.125" bestFit="1" customWidth="1"/>
    <col min="99" max="99" width="18.125" bestFit="1" customWidth="1"/>
    <col min="100" max="100" width="9.5" bestFit="1" customWidth="1"/>
    <col min="101" max="101" width="10.25" bestFit="1" customWidth="1"/>
    <col min="102" max="102" width="16" bestFit="1" customWidth="1"/>
    <col min="103" max="103" width="13.5" bestFit="1" customWidth="1"/>
    <col min="104" max="105" width="11.75" bestFit="1" customWidth="1"/>
    <col min="106" max="106" width="9" style="31"/>
    <col min="107" max="107" width="13.125" bestFit="1" customWidth="1"/>
    <col min="108" max="108" width="15.125" bestFit="1" customWidth="1"/>
    <col min="109" max="109" width="16.125" bestFit="1" customWidth="1"/>
  </cols>
  <sheetData>
    <row r="1" spans="1:111" x14ac:dyDescent="0.25">
      <c r="A1" s="83" t="s">
        <v>104</v>
      </c>
      <c r="B1" s="83" t="s">
        <v>106</v>
      </c>
      <c r="G1" s="35"/>
      <c r="T1" s="35"/>
      <c r="AA1" s="35"/>
      <c r="AC1" s="36" t="s">
        <v>104</v>
      </c>
      <c r="AD1" s="36" t="s">
        <v>106</v>
      </c>
      <c r="AJ1" s="42"/>
      <c r="AN1" s="42"/>
    </row>
    <row r="2" spans="1:111" x14ac:dyDescent="0.25">
      <c r="A2" s="28" t="s">
        <v>70</v>
      </c>
      <c r="B2" s="29">
        <v>0.44094488188976377</v>
      </c>
      <c r="D2" s="34" t="s">
        <v>108</v>
      </c>
      <c r="G2" s="35"/>
      <c r="N2" s="34" t="s">
        <v>109</v>
      </c>
      <c r="T2" s="35"/>
      <c r="V2" s="34" t="s">
        <v>110</v>
      </c>
      <c r="AA2" s="35"/>
      <c r="AC2" s="67" t="s">
        <v>70</v>
      </c>
      <c r="AD2" s="68">
        <v>56</v>
      </c>
      <c r="AF2" s="33" t="s">
        <v>70</v>
      </c>
      <c r="AG2" s="41">
        <f>IFERROR(VLOOKUP(AF2,AC:AD,2,0),"-")</f>
        <v>56</v>
      </c>
      <c r="AH2" s="40">
        <f>AG2/GETPIVOTDATA("Fees Status",$AC$1)</f>
        <v>0.44094488188976377</v>
      </c>
      <c r="AJ2" s="42"/>
      <c r="AN2" s="42"/>
    </row>
    <row r="3" spans="1:111" x14ac:dyDescent="0.25">
      <c r="A3" s="28" t="s">
        <v>14</v>
      </c>
      <c r="B3" s="29">
        <v>0.55905511811023623</v>
      </c>
      <c r="G3" s="35"/>
      <c r="T3" s="35"/>
      <c r="AA3" s="35"/>
      <c r="AC3" s="67" t="s">
        <v>14</v>
      </c>
      <c r="AD3" s="68">
        <v>71</v>
      </c>
      <c r="AF3" s="33" t="s">
        <v>14</v>
      </c>
      <c r="AG3" s="41">
        <f>IFERROR(VLOOKUP(AF3,AC:AD,2,0),"-")</f>
        <v>71</v>
      </c>
      <c r="AH3" s="40">
        <f>AG3/GETPIVOTDATA("Fees Status",$AC$1)</f>
        <v>0.55905511811023623</v>
      </c>
      <c r="AJ3" s="42"/>
      <c r="AL3" s="34" t="s">
        <v>114</v>
      </c>
      <c r="AN3" s="42"/>
      <c r="AP3" s="34" t="s">
        <v>11</v>
      </c>
      <c r="AU3" s="34" t="s">
        <v>118</v>
      </c>
      <c r="AZ3" s="34" t="s">
        <v>119</v>
      </c>
      <c r="BE3" s="34" t="s">
        <v>120</v>
      </c>
      <c r="BI3" s="34" t="s">
        <v>121</v>
      </c>
      <c r="BP3" s="34" t="s">
        <v>122</v>
      </c>
      <c r="CC3" s="34" t="s">
        <v>122</v>
      </c>
      <c r="CK3" s="34" t="s">
        <v>122</v>
      </c>
      <c r="CO3" s="34" t="s">
        <v>122</v>
      </c>
      <c r="DC3" s="34" t="s">
        <v>122</v>
      </c>
    </row>
    <row r="4" spans="1:111" x14ac:dyDescent="0.25">
      <c r="A4" s="66" t="s">
        <v>105</v>
      </c>
      <c r="B4" s="84">
        <v>1</v>
      </c>
      <c r="D4" s="36" t="s">
        <v>107</v>
      </c>
      <c r="G4" s="35"/>
      <c r="N4" s="85" t="s">
        <v>104</v>
      </c>
      <c r="O4" s="85" t="s">
        <v>107</v>
      </c>
      <c r="T4" s="35"/>
      <c r="V4" s="36" t="s">
        <v>104</v>
      </c>
      <c r="W4" s="36" t="s">
        <v>107</v>
      </c>
      <c r="AA4" s="35"/>
      <c r="AC4" s="69" t="s">
        <v>105</v>
      </c>
      <c r="AD4" s="70">
        <v>127</v>
      </c>
      <c r="AJ4" s="42"/>
      <c r="AN4" s="42"/>
    </row>
    <row r="5" spans="1:111" x14ac:dyDescent="0.25">
      <c r="D5" s="30">
        <v>15990000000</v>
      </c>
      <c r="G5" s="35"/>
      <c r="N5" s="86" t="s">
        <v>36</v>
      </c>
      <c r="O5" s="87">
        <v>179000000</v>
      </c>
      <c r="Q5" s="32" t="str">
        <f>IFERROR(N5,"-")</f>
        <v>Khalil</v>
      </c>
      <c r="R5" s="37">
        <f>IFERROR(O5,"-")</f>
        <v>179000000</v>
      </c>
      <c r="T5" s="35"/>
      <c r="V5" s="28" t="s">
        <v>55</v>
      </c>
      <c r="W5" s="38">
        <v>984000000</v>
      </c>
      <c r="Y5" s="32" t="s">
        <v>111</v>
      </c>
      <c r="Z5" s="38">
        <f>MAX(W5:W16)</f>
        <v>3809000000</v>
      </c>
      <c r="AA5" s="35"/>
      <c r="AJ5" s="42"/>
      <c r="AL5" s="36" t="s">
        <v>104</v>
      </c>
      <c r="AM5" s="36" t="s">
        <v>115</v>
      </c>
      <c r="AN5" s="42"/>
      <c r="AP5" s="36" t="s">
        <v>104</v>
      </c>
      <c r="AQ5" s="36" t="s">
        <v>117</v>
      </c>
    </row>
    <row r="6" spans="1:111" x14ac:dyDescent="0.25">
      <c r="G6" s="35"/>
      <c r="N6" s="86" t="s">
        <v>65</v>
      </c>
      <c r="O6" s="87">
        <v>134000000</v>
      </c>
      <c r="Q6" s="32" t="str">
        <f t="shared" ref="Q6:R9" si="0">IFERROR(N6,"-")</f>
        <v>Hisham</v>
      </c>
      <c r="R6" s="37">
        <f t="shared" si="0"/>
        <v>134000000</v>
      </c>
      <c r="T6" s="35"/>
      <c r="V6" s="28" t="s">
        <v>57</v>
      </c>
      <c r="W6" s="38">
        <v>1040000000</v>
      </c>
      <c r="Y6" s="32" t="s">
        <v>112</v>
      </c>
      <c r="Z6" s="38">
        <f>AVERAGE(W5:W16)</f>
        <v>1332500000</v>
      </c>
      <c r="AA6" s="35"/>
      <c r="AJ6" s="42"/>
      <c r="AL6" s="28" t="s">
        <v>55</v>
      </c>
      <c r="AM6" s="65">
        <v>170</v>
      </c>
      <c r="AN6" s="42"/>
      <c r="AP6" s="74" t="s">
        <v>30</v>
      </c>
      <c r="AQ6" s="73">
        <v>26</v>
      </c>
      <c r="AU6" s="36" t="s">
        <v>0</v>
      </c>
      <c r="AV6" s="36" t="s">
        <v>14</v>
      </c>
      <c r="AZ6" s="36" t="s">
        <v>0</v>
      </c>
      <c r="BA6" s="36" t="s">
        <v>14</v>
      </c>
      <c r="BE6" s="36" t="s">
        <v>0</v>
      </c>
      <c r="BF6" s="36" t="s">
        <v>14</v>
      </c>
      <c r="BI6" s="36" t="s">
        <v>0</v>
      </c>
      <c r="BJ6" s="36" t="s">
        <v>14</v>
      </c>
      <c r="BP6" s="36" t="s">
        <v>0</v>
      </c>
      <c r="BQ6" s="36" t="s">
        <v>14</v>
      </c>
      <c r="CC6" s="36" t="s">
        <v>0</v>
      </c>
      <c r="CD6" s="36" t="s">
        <v>14</v>
      </c>
      <c r="CK6" s="36" t="s">
        <v>0</v>
      </c>
      <c r="CL6" s="36" t="s">
        <v>14</v>
      </c>
      <c r="CO6" s="36" t="s">
        <v>0</v>
      </c>
      <c r="CP6" s="36" t="s">
        <v>14</v>
      </c>
    </row>
    <row r="7" spans="1:111" x14ac:dyDescent="0.25">
      <c r="G7" s="35"/>
      <c r="N7" s="86" t="s">
        <v>52</v>
      </c>
      <c r="O7" s="87">
        <v>119000000</v>
      </c>
      <c r="Q7" s="32" t="str">
        <f t="shared" si="0"/>
        <v>Mohmed</v>
      </c>
      <c r="R7" s="37">
        <f t="shared" si="0"/>
        <v>119000000</v>
      </c>
      <c r="T7" s="35"/>
      <c r="V7" s="28" t="s">
        <v>58</v>
      </c>
      <c r="W7" s="38">
        <v>116000000</v>
      </c>
      <c r="Y7" s="32" t="s">
        <v>113</v>
      </c>
      <c r="Z7" s="38">
        <f>MIN(W5:W16)</f>
        <v>116000000</v>
      </c>
      <c r="AA7" s="35"/>
      <c r="AJ7" s="42"/>
      <c r="AL7" s="28" t="s">
        <v>57</v>
      </c>
      <c r="AM7" s="65">
        <v>162</v>
      </c>
      <c r="AN7" s="42"/>
      <c r="AP7" s="74" t="s">
        <v>33</v>
      </c>
      <c r="AQ7" s="73">
        <v>21</v>
      </c>
    </row>
    <row r="8" spans="1:111" x14ac:dyDescent="0.25">
      <c r="G8" s="35"/>
      <c r="N8" s="86" t="s">
        <v>67</v>
      </c>
      <c r="O8" s="87">
        <v>117000000</v>
      </c>
      <c r="Q8" s="32" t="str">
        <f t="shared" si="0"/>
        <v>Hany</v>
      </c>
      <c r="R8" s="37">
        <f t="shared" si="0"/>
        <v>117000000</v>
      </c>
      <c r="T8" s="35"/>
      <c r="V8" s="28" t="s">
        <v>15</v>
      </c>
      <c r="W8" s="38">
        <v>538000000</v>
      </c>
      <c r="AA8" s="35"/>
      <c r="AJ8" s="42"/>
      <c r="AL8" s="28" t="s">
        <v>58</v>
      </c>
      <c r="AM8" s="65">
        <v>12</v>
      </c>
      <c r="AN8" s="42"/>
      <c r="AP8" s="74" t="s">
        <v>40</v>
      </c>
      <c r="AQ8" s="73">
        <v>10</v>
      </c>
      <c r="AU8" s="36" t="s">
        <v>104</v>
      </c>
      <c r="AV8" s="36" t="s">
        <v>107</v>
      </c>
      <c r="AZ8" s="36" t="s">
        <v>104</v>
      </c>
      <c r="BA8" s="36" t="s">
        <v>107</v>
      </c>
      <c r="BE8" s="36" t="s">
        <v>104</v>
      </c>
      <c r="BF8" s="36" t="s">
        <v>115</v>
      </c>
      <c r="BI8" s="36" t="s">
        <v>104</v>
      </c>
      <c r="BJ8" s="36" t="s">
        <v>107</v>
      </c>
      <c r="BP8" s="36" t="s">
        <v>104</v>
      </c>
      <c r="BQ8" s="36" t="s">
        <v>123</v>
      </c>
      <c r="BS8" s="61" t="s">
        <v>2</v>
      </c>
      <c r="BT8" s="61" t="s">
        <v>124</v>
      </c>
      <c r="BU8" s="61" t="s">
        <v>111</v>
      </c>
      <c r="BV8" s="61" t="s">
        <v>113</v>
      </c>
      <c r="BY8" s="56" t="s">
        <v>112</v>
      </c>
      <c r="BZ8" s="58">
        <f>AVERAGE(BQ:BQ)</f>
        <v>2.9804143463874181E-3</v>
      </c>
      <c r="CC8" s="36" t="s">
        <v>104</v>
      </c>
      <c r="CD8" s="36" t="s">
        <v>107</v>
      </c>
      <c r="CE8" s="36" t="s">
        <v>125</v>
      </c>
      <c r="CG8" s="36" t="s">
        <v>111</v>
      </c>
      <c r="CH8" s="36"/>
      <c r="CK8" s="36" t="s">
        <v>104</v>
      </c>
      <c r="CL8" s="36" t="s">
        <v>107</v>
      </c>
      <c r="CO8" s="36" t="s">
        <v>104</v>
      </c>
      <c r="CP8" s="36" t="s">
        <v>107</v>
      </c>
      <c r="CT8" s="56"/>
      <c r="CU8" s="64" t="str">
        <f>IFERROR(CO14,"-")</f>
        <v>Youtube Channel</v>
      </c>
      <c r="CV8" s="64" t="str">
        <f>IFERROR(CO11,"-")</f>
        <v>Google Ad</v>
      </c>
      <c r="CW8" s="64" t="str">
        <f>IFERROR(CO13,"-")</f>
        <v>WhatsApp</v>
      </c>
      <c r="CX8" s="64" t="str">
        <f>IFERROR(CO9,"-")</f>
        <v>Company Website</v>
      </c>
      <c r="CY8" s="64" t="str">
        <f>IFERROR(CO10,"-")</f>
        <v>Facebook Page</v>
      </c>
      <c r="CZ8" s="64" t="str">
        <f>IFERROR(CO12,"-")</f>
        <v>Television Ad</v>
      </c>
      <c r="DC8" s="36" t="s">
        <v>104</v>
      </c>
      <c r="DD8" s="63" t="s">
        <v>129</v>
      </c>
      <c r="DE8" s="63" t="s">
        <v>131</v>
      </c>
    </row>
    <row r="9" spans="1:111" x14ac:dyDescent="0.25">
      <c r="G9" s="35"/>
      <c r="N9" s="86" t="s">
        <v>63</v>
      </c>
      <c r="O9" s="87">
        <v>100000000</v>
      </c>
      <c r="Q9" s="32" t="str">
        <f t="shared" si="0"/>
        <v>John</v>
      </c>
      <c r="R9" s="37">
        <f t="shared" si="0"/>
        <v>100000000</v>
      </c>
      <c r="T9" s="35"/>
      <c r="V9" s="28" t="s">
        <v>59</v>
      </c>
      <c r="W9" s="38">
        <v>1158000000</v>
      </c>
      <c r="AA9" s="35"/>
      <c r="AJ9" s="42"/>
      <c r="AL9" s="28" t="s">
        <v>15</v>
      </c>
      <c r="AM9" s="65">
        <v>102</v>
      </c>
      <c r="AN9" s="42"/>
      <c r="AP9" s="74" t="s">
        <v>20</v>
      </c>
      <c r="AQ9" s="73">
        <v>10</v>
      </c>
      <c r="AU9" s="75" t="s">
        <v>46</v>
      </c>
      <c r="AV9" s="76">
        <v>323000000</v>
      </c>
      <c r="AZ9" s="78" t="s">
        <v>39</v>
      </c>
      <c r="BA9" s="77">
        <v>179000000</v>
      </c>
      <c r="BE9" s="44" t="s">
        <v>39</v>
      </c>
      <c r="BF9" s="79">
        <v>31</v>
      </c>
      <c r="BI9" s="78" t="s">
        <v>39</v>
      </c>
      <c r="BJ9" s="77">
        <v>179000000</v>
      </c>
      <c r="BL9" s="45" t="str">
        <f>IFERROR(BI9,"-")</f>
        <v>Fndn. L1</v>
      </c>
      <c r="BM9" s="46">
        <f>IFERROR(BJ9,"-")</f>
        <v>179000000</v>
      </c>
      <c r="BP9" s="44" t="s">
        <v>55</v>
      </c>
      <c r="BQ9" s="52">
        <v>3.0161179698216718E-3</v>
      </c>
      <c r="BS9" t="str">
        <f>IFERROR(BP9,0)</f>
        <v>Jan</v>
      </c>
      <c r="BT9" s="53">
        <f>IFERROR(BQ9,0)</f>
        <v>3.0161179698216718E-3</v>
      </c>
      <c r="BU9" s="53" t="str">
        <f>IF(BT9=MAX(BT:BT),BT9," ")</f>
        <v xml:space="preserve"> </v>
      </c>
      <c r="BV9" s="53" t="str">
        <f>IF(BT9=MIN(BT:BT),BT9,"")</f>
        <v/>
      </c>
      <c r="BY9" s="31" t="s">
        <v>111</v>
      </c>
      <c r="BZ9" s="59">
        <f>MAX(BQ:BQ)</f>
        <v>3.4975405092592584E-3</v>
      </c>
      <c r="CC9" s="44" t="s">
        <v>77</v>
      </c>
      <c r="CD9" s="80">
        <v>210000000</v>
      </c>
      <c r="CE9" s="80">
        <v>210000000</v>
      </c>
      <c r="CG9" s="44" t="str">
        <f>IFERROR(CC11,"-")</f>
        <v>Mohammed</v>
      </c>
      <c r="CH9" s="62">
        <f>IFERROR(CD11,"-")</f>
        <v>357000000</v>
      </c>
      <c r="CK9" s="82" t="s">
        <v>66</v>
      </c>
      <c r="CL9" s="81">
        <v>59000000</v>
      </c>
      <c r="CO9" s="44" t="s">
        <v>28</v>
      </c>
      <c r="CP9" s="81">
        <v>172000000</v>
      </c>
      <c r="CT9" s="32" t="s">
        <v>126</v>
      </c>
      <c r="CU9" s="38">
        <f>IFERROR(VLOOKUP(CU8,$CO:$CP,2,0),"-")</f>
        <v>83000000</v>
      </c>
      <c r="CV9" s="38">
        <f t="shared" ref="CV9:CY9" si="1">IFERROR(VLOOKUP(CV8,$CO:$CP,2,0),"-")</f>
        <v>87000000</v>
      </c>
      <c r="CW9" s="38">
        <f t="shared" si="1"/>
        <v>151000000</v>
      </c>
      <c r="CX9" s="38">
        <f t="shared" si="1"/>
        <v>172000000</v>
      </c>
      <c r="CY9" s="38">
        <f t="shared" si="1"/>
        <v>353000000</v>
      </c>
      <c r="CZ9" s="38">
        <f>IFERROR(VLOOKUP(CZ8,$CO:$CP,2,0),"-")</f>
        <v>401000000</v>
      </c>
      <c r="DC9" s="44" t="s">
        <v>55</v>
      </c>
      <c r="DD9" s="73">
        <v>68</v>
      </c>
      <c r="DE9" s="73">
        <v>68</v>
      </c>
    </row>
    <row r="10" spans="1:111" x14ac:dyDescent="0.25">
      <c r="G10" s="35"/>
      <c r="N10" s="86" t="s">
        <v>53</v>
      </c>
      <c r="O10" s="87">
        <v>81000000</v>
      </c>
      <c r="T10" s="35"/>
      <c r="V10" s="28" t="s">
        <v>60</v>
      </c>
      <c r="W10" s="38">
        <v>512000000</v>
      </c>
      <c r="AA10" s="35"/>
      <c r="AJ10" s="42"/>
      <c r="AL10" s="28" t="s">
        <v>59</v>
      </c>
      <c r="AM10" s="65">
        <v>174</v>
      </c>
      <c r="AN10" s="42"/>
      <c r="AP10" s="74" t="s">
        <v>43</v>
      </c>
      <c r="AQ10" s="73">
        <v>19</v>
      </c>
      <c r="AU10" s="75" t="s">
        <v>61</v>
      </c>
      <c r="AV10" s="76">
        <v>111000000</v>
      </c>
      <c r="AZ10" s="78" t="s">
        <v>35</v>
      </c>
      <c r="BA10" s="77">
        <v>44000000</v>
      </c>
      <c r="BE10" s="44" t="s">
        <v>35</v>
      </c>
      <c r="BF10" s="79">
        <v>9</v>
      </c>
      <c r="BI10" s="78" t="s">
        <v>35</v>
      </c>
      <c r="BJ10" s="77">
        <v>44000000</v>
      </c>
      <c r="BL10" s="47" t="str">
        <f t="shared" ref="BL10:BM12" si="2">IFERROR(BI10,"-")</f>
        <v>Fndn. L3</v>
      </c>
      <c r="BM10" s="48">
        <f t="shared" si="2"/>
        <v>44000000</v>
      </c>
      <c r="BP10" s="44" t="s">
        <v>57</v>
      </c>
      <c r="BQ10" s="52">
        <v>2.8763440860215049E-3</v>
      </c>
      <c r="BS10" t="str">
        <f t="shared" ref="BS10:BT19" si="3">IFERROR(BP10,0)</f>
        <v>Feb</v>
      </c>
      <c r="BT10" s="53">
        <f t="shared" si="3"/>
        <v>2.8763440860215049E-3</v>
      </c>
      <c r="BU10" s="53" t="str">
        <f t="shared" ref="BU10:BU19" si="4">IF(BT10=MAX(BT:BT),BT10," ")</f>
        <v xml:space="preserve"> </v>
      </c>
      <c r="BV10" s="53" t="str">
        <f t="shared" ref="BV10:BV19" si="5">IF(BT10=MIN(BT:BT),BT10,"")</f>
        <v/>
      </c>
      <c r="BY10" s="57" t="s">
        <v>113</v>
      </c>
      <c r="BZ10" s="60">
        <f>MIN(BQ:BQ)</f>
        <v>1.3888888888888889E-3</v>
      </c>
      <c r="CC10" s="44" t="s">
        <v>66</v>
      </c>
      <c r="CD10" s="80">
        <v>296000000</v>
      </c>
      <c r="CE10" s="80">
        <v>296000000</v>
      </c>
      <c r="CG10" s="44"/>
      <c r="CH10" s="62"/>
      <c r="CK10" s="82" t="s">
        <v>53</v>
      </c>
      <c r="CL10" s="81">
        <v>81000000</v>
      </c>
      <c r="CO10" s="44" t="s">
        <v>32</v>
      </c>
      <c r="CP10" s="81">
        <v>353000000</v>
      </c>
      <c r="CT10" s="32" t="s">
        <v>127</v>
      </c>
      <c r="CU10" s="38">
        <f t="shared" ref="CU10:CY10" si="6">MAX(CU9:CZ9)-VLOOKUP(CU8,$CO:$CP,2,0)+1000000000</f>
        <v>1318000000</v>
      </c>
      <c r="CV10" s="38">
        <f t="shared" si="6"/>
        <v>1314000000</v>
      </c>
      <c r="CW10" s="38">
        <f t="shared" si="6"/>
        <v>1250000000</v>
      </c>
      <c r="CX10" s="38">
        <f t="shared" si="6"/>
        <v>1229000000</v>
      </c>
      <c r="CY10" s="38">
        <f t="shared" si="6"/>
        <v>1048000000</v>
      </c>
      <c r="CZ10" s="38">
        <f>MAX(CZ9:DE9)-VLOOKUP(CZ8,$CO:$CP,2,0)+1000000000</f>
        <v>1000000000</v>
      </c>
      <c r="DC10" s="44" t="s">
        <v>57</v>
      </c>
      <c r="DD10" s="73">
        <v>66</v>
      </c>
      <c r="DE10" s="73">
        <v>66</v>
      </c>
    </row>
    <row r="11" spans="1:111" x14ac:dyDescent="0.25">
      <c r="G11" s="35"/>
      <c r="N11" s="86" t="s">
        <v>54</v>
      </c>
      <c r="O11" s="87">
        <v>76000000</v>
      </c>
      <c r="T11" s="35"/>
      <c r="V11" s="28" t="s">
        <v>72</v>
      </c>
      <c r="W11" s="38">
        <v>442000000</v>
      </c>
      <c r="AA11" s="35"/>
      <c r="AJ11" s="42"/>
      <c r="AL11" s="28" t="s">
        <v>60</v>
      </c>
      <c r="AM11" s="65">
        <v>96</v>
      </c>
      <c r="AN11" s="42"/>
      <c r="AP11" s="74" t="s">
        <v>25</v>
      </c>
      <c r="AQ11" s="73">
        <v>9</v>
      </c>
      <c r="AU11" s="75" t="s">
        <v>18</v>
      </c>
      <c r="AV11" s="76">
        <v>813000000</v>
      </c>
      <c r="AZ11" s="78" t="s">
        <v>29</v>
      </c>
      <c r="BA11" s="77">
        <v>216000000</v>
      </c>
      <c r="BE11" s="44" t="s">
        <v>29</v>
      </c>
      <c r="BF11" s="79">
        <v>32</v>
      </c>
      <c r="BI11" s="78" t="s">
        <v>29</v>
      </c>
      <c r="BJ11" s="77">
        <v>216000000</v>
      </c>
      <c r="BL11" s="47" t="str">
        <f t="shared" si="2"/>
        <v>Fndn. L5</v>
      </c>
      <c r="BM11" s="48">
        <f t="shared" si="2"/>
        <v>216000000</v>
      </c>
      <c r="BP11" s="44" t="s">
        <v>58</v>
      </c>
      <c r="BQ11" s="52">
        <v>1.3888888888888889E-3</v>
      </c>
      <c r="BS11" t="str">
        <f t="shared" si="3"/>
        <v>Mar</v>
      </c>
      <c r="BT11" s="53">
        <f t="shared" si="3"/>
        <v>1.3888888888888889E-3</v>
      </c>
      <c r="BU11" s="53" t="str">
        <f t="shared" si="4"/>
        <v xml:space="preserve"> </v>
      </c>
      <c r="BV11" s="53">
        <f t="shared" si="5"/>
        <v>1.3888888888888889E-3</v>
      </c>
      <c r="CC11" s="44" t="s">
        <v>76</v>
      </c>
      <c r="CD11" s="80">
        <v>357000000</v>
      </c>
      <c r="CE11" s="80">
        <v>357000000</v>
      </c>
      <c r="CG11" s="44"/>
      <c r="CH11" s="62"/>
      <c r="CK11" s="82" t="s">
        <v>62</v>
      </c>
      <c r="CL11" s="81">
        <v>66000000</v>
      </c>
      <c r="CO11" s="44" t="s">
        <v>49</v>
      </c>
      <c r="CP11" s="81">
        <v>87000000</v>
      </c>
      <c r="DC11" s="44" t="s">
        <v>58</v>
      </c>
      <c r="DD11" s="73">
        <v>30</v>
      </c>
      <c r="DE11" s="73">
        <v>30</v>
      </c>
      <c r="DF11" s="32" t="s">
        <v>130</v>
      </c>
      <c r="DG11" s="32">
        <f>IFERROR(AVERAGE(DD9:DD19),"-")</f>
        <v>109</v>
      </c>
    </row>
    <row r="12" spans="1:111" x14ac:dyDescent="0.25">
      <c r="G12" s="35"/>
      <c r="N12" s="86" t="s">
        <v>71</v>
      </c>
      <c r="O12" s="87">
        <v>76000000</v>
      </c>
      <c r="T12" s="35"/>
      <c r="V12" s="28" t="s">
        <v>22</v>
      </c>
      <c r="W12" s="38">
        <v>1152000000</v>
      </c>
      <c r="AA12" s="35"/>
      <c r="AJ12" s="42"/>
      <c r="AL12" s="28" t="s">
        <v>22</v>
      </c>
      <c r="AM12" s="65">
        <v>189</v>
      </c>
      <c r="AN12" s="42"/>
      <c r="AP12" s="74" t="s">
        <v>48</v>
      </c>
      <c r="AQ12" s="73">
        <v>15</v>
      </c>
      <c r="AU12" s="69" t="s">
        <v>105</v>
      </c>
      <c r="AV12" s="70">
        <v>1247000000</v>
      </c>
      <c r="AZ12" s="78" t="s">
        <v>50</v>
      </c>
      <c r="BA12" s="77">
        <v>39000000</v>
      </c>
      <c r="BE12" s="44" t="s">
        <v>50</v>
      </c>
      <c r="BF12" s="79">
        <v>5</v>
      </c>
      <c r="BI12" s="78" t="s">
        <v>50</v>
      </c>
      <c r="BJ12" s="77">
        <v>39000000</v>
      </c>
      <c r="BL12" s="47" t="str">
        <f t="shared" si="2"/>
        <v>Fndn. L6</v>
      </c>
      <c r="BM12" s="48">
        <f t="shared" si="2"/>
        <v>39000000</v>
      </c>
      <c r="BP12" s="44" t="s">
        <v>15</v>
      </c>
      <c r="BQ12" s="52">
        <v>3.4975405092592584E-3</v>
      </c>
      <c r="BS12" t="str">
        <f t="shared" si="3"/>
        <v>Apr</v>
      </c>
      <c r="BT12" s="53">
        <f t="shared" si="3"/>
        <v>3.4975405092592584E-3</v>
      </c>
      <c r="BU12" s="53">
        <f t="shared" si="4"/>
        <v>3.4975405092592584E-3</v>
      </c>
      <c r="BV12" s="53" t="str">
        <f t="shared" si="5"/>
        <v/>
      </c>
      <c r="CC12" s="44" t="s">
        <v>78</v>
      </c>
      <c r="CD12" s="80">
        <v>384000000</v>
      </c>
      <c r="CE12" s="80">
        <v>384000000</v>
      </c>
      <c r="CG12" s="44"/>
      <c r="CH12" s="62"/>
      <c r="CK12" s="82" t="s">
        <v>75</v>
      </c>
      <c r="CL12" s="81">
        <v>38000000</v>
      </c>
      <c r="CO12" s="44" t="s">
        <v>16</v>
      </c>
      <c r="CP12" s="81">
        <v>401000000</v>
      </c>
      <c r="DC12" s="44" t="s">
        <v>15</v>
      </c>
      <c r="DD12" s="73">
        <v>38</v>
      </c>
      <c r="DE12" s="73">
        <v>38</v>
      </c>
    </row>
    <row r="13" spans="1:111" x14ac:dyDescent="0.25">
      <c r="G13" s="35"/>
      <c r="N13" s="86" t="s">
        <v>31</v>
      </c>
      <c r="O13" s="87">
        <v>74000000</v>
      </c>
      <c r="T13" s="35"/>
      <c r="V13" s="28" t="s">
        <v>27</v>
      </c>
      <c r="W13" s="38">
        <v>2178000000</v>
      </c>
      <c r="AA13" s="35"/>
      <c r="AJ13" s="42"/>
      <c r="AL13" s="28" t="s">
        <v>27</v>
      </c>
      <c r="AM13" s="65">
        <v>387</v>
      </c>
      <c r="AN13" s="42"/>
      <c r="AP13" s="74" t="s">
        <v>51</v>
      </c>
      <c r="AQ13" s="73">
        <v>17</v>
      </c>
      <c r="AZ13" s="78" t="s">
        <v>19</v>
      </c>
      <c r="BA13" s="77">
        <v>251000000</v>
      </c>
      <c r="BE13" s="44" t="s">
        <v>19</v>
      </c>
      <c r="BF13" s="79">
        <v>40</v>
      </c>
      <c r="BI13" s="78" t="s">
        <v>19</v>
      </c>
      <c r="BJ13" s="77">
        <v>251000000</v>
      </c>
      <c r="BL13" s="49" t="str">
        <f>IFERROR(BI13,"-")</f>
        <v>KJI. L4</v>
      </c>
      <c r="BM13" s="50">
        <f>IFERROR(BJ13,"-")</f>
        <v>251000000</v>
      </c>
      <c r="BP13" s="44" t="s">
        <v>59</v>
      </c>
      <c r="BQ13" s="52">
        <v>3.0488351254480284E-3</v>
      </c>
      <c r="BS13" t="str">
        <f t="shared" si="3"/>
        <v>May</v>
      </c>
      <c r="BT13" s="53">
        <f t="shared" si="3"/>
        <v>3.0488351254480284E-3</v>
      </c>
      <c r="BU13" s="53" t="str">
        <f t="shared" si="4"/>
        <v xml:space="preserve"> </v>
      </c>
      <c r="BV13" s="53" t="str">
        <f t="shared" si="5"/>
        <v/>
      </c>
      <c r="CC13" s="69" t="s">
        <v>105</v>
      </c>
      <c r="CD13" s="39">
        <v>1247000000</v>
      </c>
      <c r="CE13" s="39">
        <v>1247000000</v>
      </c>
      <c r="CG13" s="36"/>
      <c r="CH13" s="39"/>
      <c r="CK13" s="82" t="s">
        <v>67</v>
      </c>
      <c r="CL13" s="81">
        <v>117000000</v>
      </c>
      <c r="CO13" s="44" t="s">
        <v>38</v>
      </c>
      <c r="CP13" s="81">
        <v>151000000</v>
      </c>
      <c r="CU13" s="32" t="s">
        <v>128</v>
      </c>
      <c r="CV13" s="38">
        <f>SUM(CU9:CZ9)</f>
        <v>1247000000</v>
      </c>
      <c r="DC13" s="44" t="s">
        <v>59</v>
      </c>
      <c r="DD13" s="73">
        <v>86</v>
      </c>
      <c r="DE13" s="73">
        <v>86</v>
      </c>
    </row>
    <row r="14" spans="1:111" x14ac:dyDescent="0.25">
      <c r="G14" s="35"/>
      <c r="N14" s="86" t="s">
        <v>62</v>
      </c>
      <c r="O14" s="87">
        <v>66000000</v>
      </c>
      <c r="T14" s="35"/>
      <c r="V14" s="28" t="s">
        <v>37</v>
      </c>
      <c r="W14" s="38">
        <v>3809000000</v>
      </c>
      <c r="AA14" s="35"/>
      <c r="AJ14" s="42"/>
      <c r="AL14" s="28" t="s">
        <v>37</v>
      </c>
      <c r="AM14" s="65">
        <v>617</v>
      </c>
      <c r="AN14" s="42"/>
      <c r="AP14" s="69" t="s">
        <v>105</v>
      </c>
      <c r="AQ14" s="70">
        <v>127</v>
      </c>
      <c r="AZ14" s="78" t="s">
        <v>47</v>
      </c>
      <c r="BA14" s="77">
        <v>32000000</v>
      </c>
      <c r="BE14" s="44" t="s">
        <v>47</v>
      </c>
      <c r="BF14" s="79">
        <v>8</v>
      </c>
      <c r="BI14" s="78" t="s">
        <v>47</v>
      </c>
      <c r="BJ14" s="77">
        <v>32000000</v>
      </c>
      <c r="BP14" s="44" t="s">
        <v>60</v>
      </c>
      <c r="BQ14" s="52">
        <v>2.9208002645502644E-3</v>
      </c>
      <c r="BS14" t="str">
        <f t="shared" si="3"/>
        <v>Jun</v>
      </c>
      <c r="BT14" s="53">
        <f t="shared" si="3"/>
        <v>2.9208002645502644E-3</v>
      </c>
      <c r="BU14" s="53" t="str">
        <f t="shared" si="4"/>
        <v xml:space="preserve"> </v>
      </c>
      <c r="BV14" s="53" t="str">
        <f t="shared" si="5"/>
        <v/>
      </c>
      <c r="CK14" s="82" t="s">
        <v>65</v>
      </c>
      <c r="CL14" s="81">
        <v>134000000</v>
      </c>
      <c r="CO14" s="44" t="s">
        <v>73</v>
      </c>
      <c r="CP14" s="81">
        <v>83000000</v>
      </c>
      <c r="DC14" s="44" t="s">
        <v>60</v>
      </c>
      <c r="DD14" s="73">
        <v>42</v>
      </c>
      <c r="DE14" s="73">
        <v>42</v>
      </c>
    </row>
    <row r="15" spans="1:111" x14ac:dyDescent="0.25">
      <c r="G15" s="35"/>
      <c r="N15" s="86" t="s">
        <v>41</v>
      </c>
      <c r="O15" s="87">
        <v>63000000</v>
      </c>
      <c r="T15" s="35"/>
      <c r="V15" s="28" t="s">
        <v>44</v>
      </c>
      <c r="W15" s="38">
        <v>2814000000</v>
      </c>
      <c r="AA15" s="35"/>
      <c r="AJ15" s="42"/>
      <c r="AL15" s="28" t="s">
        <v>44</v>
      </c>
      <c r="AM15" s="65">
        <v>468</v>
      </c>
      <c r="AN15" s="42"/>
      <c r="AZ15" s="78" t="s">
        <v>56</v>
      </c>
      <c r="BA15" s="77">
        <v>195000000</v>
      </c>
      <c r="BE15" s="44" t="s">
        <v>56</v>
      </c>
      <c r="BF15" s="79">
        <v>31</v>
      </c>
      <c r="BI15" s="78" t="s">
        <v>56</v>
      </c>
      <c r="BJ15" s="77">
        <v>195000000</v>
      </c>
      <c r="BP15" s="44" t="s">
        <v>22</v>
      </c>
      <c r="BQ15" s="52">
        <v>3.0726650563607082E-3</v>
      </c>
      <c r="BS15" t="str">
        <f t="shared" si="3"/>
        <v>Aug</v>
      </c>
      <c r="BT15" s="53">
        <f t="shared" si="3"/>
        <v>3.0726650563607082E-3</v>
      </c>
      <c r="BU15" s="53" t="str">
        <f t="shared" si="4"/>
        <v xml:space="preserve"> </v>
      </c>
      <c r="BV15" s="53" t="str">
        <f t="shared" si="5"/>
        <v/>
      </c>
      <c r="CK15" s="82" t="s">
        <v>63</v>
      </c>
      <c r="CL15" s="81">
        <v>100000000</v>
      </c>
      <c r="CO15" s="69" t="s">
        <v>105</v>
      </c>
      <c r="CP15" s="39">
        <v>1247000000</v>
      </c>
      <c r="DC15" s="44" t="s">
        <v>22</v>
      </c>
      <c r="DD15" s="73">
        <v>79</v>
      </c>
      <c r="DE15" s="73">
        <v>79</v>
      </c>
    </row>
    <row r="16" spans="1:111" x14ac:dyDescent="0.25">
      <c r="G16" s="35"/>
      <c r="N16" s="86" t="s">
        <v>66</v>
      </c>
      <c r="O16" s="87">
        <v>59000000</v>
      </c>
      <c r="T16" s="35"/>
      <c r="V16" s="28" t="s">
        <v>69</v>
      </c>
      <c r="W16" s="38">
        <v>1247000000</v>
      </c>
      <c r="AA16" s="35"/>
      <c r="AJ16" s="42"/>
      <c r="AL16" s="28" t="s">
        <v>69</v>
      </c>
      <c r="AM16" s="65">
        <v>206</v>
      </c>
      <c r="AN16" s="42"/>
      <c r="AZ16" s="78" t="s">
        <v>64</v>
      </c>
      <c r="BA16" s="77">
        <v>173000000</v>
      </c>
      <c r="BE16" s="44" t="s">
        <v>64</v>
      </c>
      <c r="BF16" s="79">
        <v>30</v>
      </c>
      <c r="BI16" s="78" t="s">
        <v>64</v>
      </c>
      <c r="BJ16" s="77">
        <v>173000000</v>
      </c>
      <c r="BP16" s="44" t="s">
        <v>27</v>
      </c>
      <c r="BQ16" s="52">
        <v>3.1521213377556649E-3</v>
      </c>
      <c r="BS16" t="str">
        <f t="shared" si="3"/>
        <v>Sep</v>
      </c>
      <c r="BT16" s="53">
        <f t="shared" si="3"/>
        <v>3.1521213377556649E-3</v>
      </c>
      <c r="BU16" s="53" t="str">
        <f t="shared" si="4"/>
        <v xml:space="preserve"> </v>
      </c>
      <c r="BV16" s="53" t="str">
        <f t="shared" si="5"/>
        <v/>
      </c>
      <c r="CK16" s="82" t="s">
        <v>21</v>
      </c>
      <c r="CL16" s="81">
        <v>15000000</v>
      </c>
      <c r="DC16" s="44" t="s">
        <v>27</v>
      </c>
      <c r="DD16" s="73">
        <v>173</v>
      </c>
      <c r="DE16" s="73">
        <v>173</v>
      </c>
    </row>
    <row r="17" spans="7:109" x14ac:dyDescent="0.25">
      <c r="G17" s="35"/>
      <c r="N17" s="86" t="s">
        <v>26</v>
      </c>
      <c r="O17" s="87">
        <v>50000000</v>
      </c>
      <c r="T17" s="35"/>
      <c r="V17" s="36" t="s">
        <v>105</v>
      </c>
      <c r="W17" s="39">
        <v>15990000000</v>
      </c>
      <c r="AA17" s="35"/>
      <c r="AJ17" s="42"/>
      <c r="AL17" s="69" t="s">
        <v>105</v>
      </c>
      <c r="AM17" s="70">
        <v>2583</v>
      </c>
      <c r="AN17" s="42"/>
      <c r="AZ17" s="78" t="s">
        <v>24</v>
      </c>
      <c r="BA17" s="77">
        <v>118000000</v>
      </c>
      <c r="BE17" s="44" t="s">
        <v>24</v>
      </c>
      <c r="BF17" s="79">
        <v>20</v>
      </c>
      <c r="BI17" s="78" t="s">
        <v>24</v>
      </c>
      <c r="BJ17" s="77">
        <v>118000000</v>
      </c>
      <c r="BP17" s="44" t="s">
        <v>37</v>
      </c>
      <c r="BQ17" s="52">
        <v>3.2762823664372357E-3</v>
      </c>
      <c r="BS17" t="str">
        <f t="shared" si="3"/>
        <v>Oct</v>
      </c>
      <c r="BT17" s="53">
        <f t="shared" si="3"/>
        <v>3.2762823664372357E-3</v>
      </c>
      <c r="BU17" s="53" t="str">
        <f t="shared" si="4"/>
        <v xml:space="preserve"> </v>
      </c>
      <c r="BV17" s="53" t="str">
        <f t="shared" si="5"/>
        <v/>
      </c>
      <c r="CK17" s="82" t="s">
        <v>71</v>
      </c>
      <c r="CL17" s="81">
        <v>76000000</v>
      </c>
      <c r="DC17" s="44" t="s">
        <v>37</v>
      </c>
      <c r="DD17" s="73">
        <v>278</v>
      </c>
      <c r="DE17" s="73">
        <v>278</v>
      </c>
    </row>
    <row r="18" spans="7:109" x14ac:dyDescent="0.25">
      <c r="G18" s="35"/>
      <c r="N18" s="86" t="s">
        <v>75</v>
      </c>
      <c r="O18" s="87">
        <v>38000000</v>
      </c>
      <c r="T18" s="35"/>
      <c r="AA18" s="35"/>
      <c r="AJ18" s="42"/>
      <c r="AN18" s="42"/>
      <c r="AZ18" s="69" t="s">
        <v>105</v>
      </c>
      <c r="BA18" s="39">
        <v>1247000000</v>
      </c>
      <c r="BE18" s="69" t="s">
        <v>105</v>
      </c>
      <c r="BF18" s="39">
        <v>206</v>
      </c>
      <c r="BI18" s="69" t="s">
        <v>105</v>
      </c>
      <c r="BJ18" s="39">
        <v>1247000000</v>
      </c>
      <c r="BP18" s="44" t="s">
        <v>44</v>
      </c>
      <c r="BQ18" s="52">
        <v>3.120971050164087E-3</v>
      </c>
      <c r="BS18" t="str">
        <f t="shared" si="3"/>
        <v>Nov</v>
      </c>
      <c r="BT18" s="53">
        <f t="shared" si="3"/>
        <v>3.120971050164087E-3</v>
      </c>
      <c r="BU18" s="53" t="str">
        <f t="shared" si="4"/>
        <v xml:space="preserve"> </v>
      </c>
      <c r="BV18" s="53" t="str">
        <f t="shared" si="5"/>
        <v/>
      </c>
      <c r="CK18" s="82" t="s">
        <v>36</v>
      </c>
      <c r="CL18" s="81">
        <v>179000000</v>
      </c>
      <c r="DC18" s="44" t="s">
        <v>44</v>
      </c>
      <c r="DD18" s="73">
        <v>212</v>
      </c>
      <c r="DE18" s="73">
        <v>212</v>
      </c>
    </row>
    <row r="19" spans="7:109" x14ac:dyDescent="0.25">
      <c r="G19" s="35"/>
      <c r="N19" s="86" t="s">
        <v>21</v>
      </c>
      <c r="O19" s="87">
        <v>15000000</v>
      </c>
      <c r="T19" s="35"/>
      <c r="AA19" s="35"/>
      <c r="AJ19" s="42"/>
      <c r="AN19" s="42"/>
      <c r="BP19" s="44" t="s">
        <v>69</v>
      </c>
      <c r="BQ19" s="52">
        <v>3.2518257694314017E-3</v>
      </c>
      <c r="BS19" s="54" t="str">
        <f t="shared" si="3"/>
        <v>Dec</v>
      </c>
      <c r="BT19" s="55">
        <f t="shared" si="3"/>
        <v>3.2518257694314017E-3</v>
      </c>
      <c r="BU19" s="53" t="str">
        <f t="shared" si="4"/>
        <v xml:space="preserve"> </v>
      </c>
      <c r="BV19" s="53" t="str">
        <f t="shared" si="5"/>
        <v/>
      </c>
      <c r="CK19" s="82" t="s">
        <v>26</v>
      </c>
      <c r="CL19" s="81">
        <v>50000000</v>
      </c>
      <c r="DC19" s="44" t="s">
        <v>69</v>
      </c>
      <c r="DD19" s="73">
        <v>127</v>
      </c>
      <c r="DE19" s="73">
        <v>127</v>
      </c>
    </row>
    <row r="20" spans="7:109" x14ac:dyDescent="0.25">
      <c r="G20" s="35"/>
      <c r="N20" s="86" t="s">
        <v>34</v>
      </c>
      <c r="O20" s="87">
        <v>0</v>
      </c>
      <c r="T20" s="35"/>
      <c r="AA20" s="35"/>
      <c r="AJ20" s="42"/>
      <c r="AL20" s="36" t="s">
        <v>115</v>
      </c>
      <c r="AM20" s="36" t="s">
        <v>116</v>
      </c>
      <c r="AN20" s="42"/>
      <c r="BP20" s="69" t="s">
        <v>105</v>
      </c>
      <c r="BQ20" s="51">
        <v>3.1425797325102989E-3</v>
      </c>
      <c r="CK20" s="82" t="s">
        <v>52</v>
      </c>
      <c r="CL20" s="81">
        <v>119000000</v>
      </c>
      <c r="DC20" s="69" t="s">
        <v>105</v>
      </c>
      <c r="DD20" s="70">
        <v>1199</v>
      </c>
      <c r="DE20" s="70">
        <v>1199</v>
      </c>
    </row>
    <row r="21" spans="7:109" x14ac:dyDescent="0.25">
      <c r="G21" s="35"/>
      <c r="N21" s="88" t="s">
        <v>105</v>
      </c>
      <c r="O21" s="89">
        <v>1247000000</v>
      </c>
      <c r="T21" s="35"/>
      <c r="AA21" s="35"/>
      <c r="AJ21" s="42"/>
      <c r="AL21" s="71">
        <v>206</v>
      </c>
      <c r="AM21" s="72">
        <v>1.6220472440944882</v>
      </c>
      <c r="AN21" s="42"/>
      <c r="CK21" s="82" t="s">
        <v>54</v>
      </c>
      <c r="CL21" s="81">
        <v>76000000</v>
      </c>
    </row>
    <row r="22" spans="7:109" x14ac:dyDescent="0.25">
      <c r="G22" s="35"/>
      <c r="T22" s="35"/>
      <c r="AA22" s="35"/>
      <c r="AJ22" s="42"/>
      <c r="AN22" s="42"/>
      <c r="CK22" s="82" t="s">
        <v>31</v>
      </c>
      <c r="CL22" s="81">
        <v>74000000</v>
      </c>
    </row>
    <row r="23" spans="7:109" x14ac:dyDescent="0.25">
      <c r="G23" s="35"/>
      <c r="T23" s="35"/>
      <c r="AA23" s="35"/>
      <c r="AJ23" s="42"/>
      <c r="AN23" s="42"/>
      <c r="CK23" s="82" t="s">
        <v>41</v>
      </c>
      <c r="CL23" s="81">
        <v>63000000</v>
      </c>
    </row>
    <row r="24" spans="7:109" x14ac:dyDescent="0.25">
      <c r="G24" s="35"/>
      <c r="T24" s="35"/>
      <c r="AA24" s="35"/>
      <c r="AJ24" s="42"/>
      <c r="AN24" s="42"/>
      <c r="CK24" s="69" t="s">
        <v>105</v>
      </c>
      <c r="CL24" s="39">
        <v>1247000000</v>
      </c>
    </row>
    <row r="25" spans="7:109" x14ac:dyDescent="0.25">
      <c r="G25" s="35"/>
      <c r="T25" s="35"/>
      <c r="AA25" s="35"/>
      <c r="AJ25" s="42"/>
      <c r="AN25" s="42"/>
    </row>
    <row r="26" spans="7:109" x14ac:dyDescent="0.25">
      <c r="G26" s="35"/>
      <c r="T26" s="35"/>
      <c r="AA26" s="35"/>
      <c r="AJ26" s="42"/>
      <c r="AN26" s="42"/>
    </row>
    <row r="27" spans="7:109" x14ac:dyDescent="0.25">
      <c r="G27" s="35"/>
      <c r="T27" s="35"/>
      <c r="AA27" s="35"/>
      <c r="AJ27" s="42"/>
      <c r="AN27" s="42"/>
    </row>
    <row r="28" spans="7:109" x14ac:dyDescent="0.25">
      <c r="G28" s="35"/>
      <c r="T28" s="35"/>
      <c r="AA28" s="35"/>
      <c r="AJ28" s="42"/>
      <c r="AN28" s="42"/>
    </row>
    <row r="29" spans="7:109" x14ac:dyDescent="0.25">
      <c r="G29" s="35"/>
      <c r="T29" s="35"/>
      <c r="AA29" s="35"/>
      <c r="AJ29" s="42"/>
      <c r="AN29" s="42"/>
    </row>
    <row r="30" spans="7:109" x14ac:dyDescent="0.25">
      <c r="G30" s="35"/>
      <c r="T30" s="35"/>
      <c r="AA30" s="35"/>
      <c r="AJ30" s="42"/>
      <c r="AN30" s="42"/>
    </row>
    <row r="31" spans="7:109" x14ac:dyDescent="0.25">
      <c r="G31" s="35"/>
      <c r="T31" s="35"/>
      <c r="AA31" s="35"/>
      <c r="AJ31" s="42"/>
      <c r="AN31" s="42"/>
    </row>
    <row r="32" spans="7:109" x14ac:dyDescent="0.25">
      <c r="G32" s="35"/>
      <c r="T32" s="35"/>
      <c r="AA32" s="35"/>
      <c r="AJ32" s="42"/>
      <c r="AN32" s="42"/>
    </row>
    <row r="33" spans="7:40" x14ac:dyDescent="0.25">
      <c r="G33" s="35"/>
      <c r="T33" s="35"/>
      <c r="AA33" s="35"/>
      <c r="AJ33" s="42"/>
      <c r="AN33" s="42"/>
    </row>
    <row r="34" spans="7:40" x14ac:dyDescent="0.25">
      <c r="G34" s="35"/>
      <c r="T34" s="35"/>
      <c r="AA34" s="35"/>
      <c r="AJ34" s="42"/>
      <c r="AN34" s="42"/>
    </row>
    <row r="35" spans="7:40" x14ac:dyDescent="0.25">
      <c r="G35" s="35"/>
      <c r="T35" s="35"/>
      <c r="AA35" s="35"/>
      <c r="AJ35" s="42"/>
      <c r="AN35" s="42"/>
    </row>
    <row r="36" spans="7:40" x14ac:dyDescent="0.25">
      <c r="G36" s="35"/>
      <c r="T36" s="35"/>
      <c r="AA36" s="35"/>
      <c r="AJ36" s="42"/>
      <c r="AN36" s="42"/>
    </row>
    <row r="37" spans="7:40" x14ac:dyDescent="0.25">
      <c r="G37" s="35"/>
      <c r="T37" s="35"/>
      <c r="AA37" s="35"/>
      <c r="AJ37" s="42"/>
      <c r="AN37" s="42"/>
    </row>
    <row r="38" spans="7:40" x14ac:dyDescent="0.25">
      <c r="G38" s="35"/>
      <c r="T38" s="35"/>
      <c r="AA38" s="35"/>
      <c r="AJ38" s="42"/>
      <c r="AN38" s="42"/>
    </row>
    <row r="39" spans="7:40" x14ac:dyDescent="0.25">
      <c r="G39" s="35"/>
      <c r="T39" s="35"/>
      <c r="AA39" s="35"/>
      <c r="AJ39" s="42"/>
      <c r="AN39" s="42"/>
    </row>
    <row r="40" spans="7:40" x14ac:dyDescent="0.25">
      <c r="G40" s="35"/>
      <c r="T40" s="35"/>
      <c r="AA40" s="35"/>
      <c r="AJ40" s="42"/>
      <c r="AN40" s="42"/>
    </row>
    <row r="41" spans="7:40" x14ac:dyDescent="0.25">
      <c r="G41" s="35"/>
      <c r="T41" s="35"/>
      <c r="AA41" s="35"/>
      <c r="AJ41" s="42"/>
      <c r="AN41" s="42"/>
    </row>
    <row r="42" spans="7:40" x14ac:dyDescent="0.25">
      <c r="G42" s="35"/>
      <c r="T42" s="35"/>
      <c r="AA42" s="35"/>
      <c r="AJ42" s="42"/>
      <c r="AN42" s="42"/>
    </row>
    <row r="43" spans="7:40" x14ac:dyDescent="0.25">
      <c r="G43" s="35"/>
      <c r="T43" s="35"/>
      <c r="AA43" s="35"/>
      <c r="AJ43" s="42"/>
      <c r="AN43" s="42"/>
    </row>
    <row r="44" spans="7:40" x14ac:dyDescent="0.25">
      <c r="G44" s="35"/>
      <c r="T44" s="35"/>
      <c r="AA44" s="35"/>
      <c r="AJ44" s="42"/>
      <c r="AN44" s="42"/>
    </row>
    <row r="45" spans="7:40" x14ac:dyDescent="0.25">
      <c r="G45" s="35"/>
      <c r="T45" s="35"/>
      <c r="AA45" s="35"/>
      <c r="AJ45" s="42"/>
      <c r="AN45" s="42"/>
    </row>
    <row r="46" spans="7:40" x14ac:dyDescent="0.25">
      <c r="G46" s="35"/>
      <c r="T46" s="35"/>
      <c r="AA46" s="35"/>
      <c r="AJ46" s="42"/>
      <c r="AN46" s="42"/>
    </row>
    <row r="47" spans="7:40" x14ac:dyDescent="0.25">
      <c r="G47" s="35"/>
      <c r="T47" s="35"/>
      <c r="AA47" s="35"/>
      <c r="AJ47" s="42"/>
      <c r="AN47" s="42"/>
    </row>
    <row r="48" spans="7:40" x14ac:dyDescent="0.25">
      <c r="G48" s="35"/>
      <c r="T48" s="35"/>
      <c r="AA48" s="35"/>
      <c r="AJ48" s="42"/>
      <c r="AN48" s="42"/>
    </row>
    <row r="49" spans="7:40" x14ac:dyDescent="0.25">
      <c r="G49" s="35"/>
      <c r="T49" s="35"/>
      <c r="AA49" s="35"/>
      <c r="AJ49" s="42"/>
      <c r="AN49" s="42"/>
    </row>
    <row r="50" spans="7:40" x14ac:dyDescent="0.25">
      <c r="G50" s="35"/>
      <c r="T50" s="35"/>
      <c r="AA50" s="35"/>
      <c r="AJ50" s="42"/>
      <c r="AN50" s="42"/>
    </row>
    <row r="51" spans="7:40" x14ac:dyDescent="0.25">
      <c r="G51" s="35"/>
      <c r="T51" s="35"/>
      <c r="AA51" s="35"/>
      <c r="AJ51" s="42"/>
      <c r="AN51" s="42"/>
    </row>
    <row r="52" spans="7:40" x14ac:dyDescent="0.25">
      <c r="G52" s="35"/>
      <c r="T52" s="35"/>
      <c r="AA52" s="35"/>
      <c r="AJ52" s="42"/>
      <c r="AN52" s="42"/>
    </row>
    <row r="53" spans="7:40" x14ac:dyDescent="0.25">
      <c r="G53" s="35"/>
      <c r="T53" s="35"/>
      <c r="AA53" s="35"/>
      <c r="AJ53" s="42"/>
      <c r="AN53" s="42"/>
    </row>
    <row r="54" spans="7:40" x14ac:dyDescent="0.25">
      <c r="G54" s="35"/>
      <c r="T54" s="35"/>
      <c r="AA54" s="35"/>
      <c r="AJ54" s="42"/>
      <c r="AN54" s="42"/>
    </row>
    <row r="55" spans="7:40" x14ac:dyDescent="0.25">
      <c r="G55" s="35"/>
      <c r="T55" s="35"/>
      <c r="AA55" s="35"/>
      <c r="AJ55" s="42"/>
      <c r="AN55" s="42"/>
    </row>
    <row r="56" spans="7:40" x14ac:dyDescent="0.25">
      <c r="G56" s="35"/>
      <c r="T56" s="35"/>
      <c r="AA56" s="35"/>
      <c r="AJ56" s="42"/>
      <c r="AN56" s="42"/>
    </row>
    <row r="57" spans="7:40" x14ac:dyDescent="0.25">
      <c r="G57" s="35"/>
      <c r="T57" s="35"/>
      <c r="AA57" s="35"/>
      <c r="AJ57" s="42"/>
      <c r="AN57" s="42"/>
    </row>
    <row r="58" spans="7:40" x14ac:dyDescent="0.25">
      <c r="G58" s="35"/>
      <c r="T58" s="35"/>
      <c r="AA58" s="35"/>
      <c r="AJ58" s="42"/>
      <c r="AN58" s="42"/>
    </row>
    <row r="59" spans="7:40" x14ac:dyDescent="0.25">
      <c r="G59" s="35"/>
      <c r="T59" s="35"/>
      <c r="AA59" s="35"/>
      <c r="AJ59" s="42"/>
      <c r="AN59" s="42"/>
    </row>
    <row r="60" spans="7:40" x14ac:dyDescent="0.25">
      <c r="G60" s="35"/>
      <c r="T60" s="35"/>
      <c r="AA60" s="35"/>
      <c r="AJ60" s="42"/>
      <c r="AN60" s="42"/>
    </row>
    <row r="61" spans="7:40" x14ac:dyDescent="0.25">
      <c r="G61" s="35"/>
      <c r="T61" s="35"/>
      <c r="AA61" s="35"/>
      <c r="AJ61" s="42"/>
      <c r="AN61" s="42"/>
    </row>
    <row r="62" spans="7:40" x14ac:dyDescent="0.25">
      <c r="G62" s="35"/>
      <c r="T62" s="35"/>
      <c r="AA62" s="35"/>
      <c r="AJ62" s="42"/>
      <c r="AN62" s="42"/>
    </row>
    <row r="63" spans="7:40" x14ac:dyDescent="0.25">
      <c r="G63" s="35"/>
      <c r="T63" s="35"/>
      <c r="AA63" s="35"/>
      <c r="AJ63" s="42"/>
      <c r="AN63" s="42"/>
    </row>
    <row r="64" spans="7:40" x14ac:dyDescent="0.25">
      <c r="G64" s="35"/>
      <c r="T64" s="35"/>
      <c r="AA64" s="35"/>
      <c r="AJ64" s="42"/>
      <c r="AN64" s="42"/>
    </row>
    <row r="65" spans="7:40" x14ac:dyDescent="0.25">
      <c r="G65" s="35"/>
      <c r="T65" s="35"/>
      <c r="AA65" s="35"/>
      <c r="AJ65" s="42"/>
      <c r="AN65" s="42"/>
    </row>
    <row r="66" spans="7:40" x14ac:dyDescent="0.25">
      <c r="G66" s="35"/>
      <c r="T66" s="35"/>
      <c r="AA66" s="35"/>
      <c r="AJ66" s="42"/>
      <c r="AN66" s="42"/>
    </row>
    <row r="67" spans="7:40" x14ac:dyDescent="0.25">
      <c r="G67" s="35"/>
      <c r="T67" s="35"/>
      <c r="AA67" s="35"/>
      <c r="AJ67" s="42"/>
      <c r="AN67" s="42"/>
    </row>
    <row r="68" spans="7:40" x14ac:dyDescent="0.25">
      <c r="G68" s="35"/>
      <c r="T68" s="35"/>
      <c r="AA68" s="35"/>
      <c r="AJ68" s="42"/>
      <c r="AN68" s="42"/>
    </row>
    <row r="69" spans="7:40" x14ac:dyDescent="0.25">
      <c r="G69" s="35"/>
      <c r="T69" s="35"/>
      <c r="AA69" s="35"/>
      <c r="AJ69" s="42"/>
      <c r="AN69" s="42"/>
    </row>
    <row r="70" spans="7:40" x14ac:dyDescent="0.25">
      <c r="G70" s="35"/>
      <c r="T70" s="35"/>
      <c r="AA70" s="35"/>
      <c r="AJ70" s="42"/>
      <c r="AN70" s="42"/>
    </row>
    <row r="71" spans="7:40" x14ac:dyDescent="0.25">
      <c r="G71" s="35"/>
      <c r="T71" s="35"/>
      <c r="AA71" s="35"/>
      <c r="AJ71" s="42"/>
      <c r="AN71" s="42"/>
    </row>
    <row r="72" spans="7:40" x14ac:dyDescent="0.25">
      <c r="G72" s="35"/>
      <c r="T72" s="35"/>
      <c r="AA72" s="35"/>
      <c r="AJ72" s="42"/>
      <c r="AN72" s="42"/>
    </row>
    <row r="73" spans="7:40" x14ac:dyDescent="0.25">
      <c r="G73" s="35"/>
      <c r="T73" s="35"/>
      <c r="AA73" s="35"/>
      <c r="AJ73" s="42"/>
      <c r="AN73" s="42"/>
    </row>
    <row r="74" spans="7:40" x14ac:dyDescent="0.25">
      <c r="G74" s="35"/>
      <c r="T74" s="35"/>
      <c r="AA74" s="35"/>
      <c r="AJ74" s="42"/>
      <c r="AN74" s="42"/>
    </row>
    <row r="75" spans="7:40" x14ac:dyDescent="0.25">
      <c r="G75" s="35"/>
      <c r="T75" s="35"/>
      <c r="AA75" s="35"/>
      <c r="AJ75" s="42"/>
      <c r="AN75" s="42"/>
    </row>
    <row r="76" spans="7:40" x14ac:dyDescent="0.25">
      <c r="G76" s="35"/>
      <c r="AA76" s="35"/>
      <c r="AJ76" s="42"/>
      <c r="AN76" s="42"/>
    </row>
    <row r="77" spans="7:40" x14ac:dyDescent="0.25">
      <c r="G77" s="35"/>
      <c r="AA77" s="35"/>
      <c r="AJ77" s="42"/>
      <c r="AN77" s="42"/>
    </row>
    <row r="78" spans="7:40" x14ac:dyDescent="0.25">
      <c r="G78" s="35"/>
      <c r="AA78" s="35"/>
      <c r="AJ78" s="42"/>
      <c r="AN78" s="42"/>
    </row>
    <row r="79" spans="7:40" x14ac:dyDescent="0.25">
      <c r="G79" s="35"/>
      <c r="AA79" s="35"/>
      <c r="AJ79" s="42"/>
      <c r="AN79" s="42"/>
    </row>
    <row r="80" spans="7:40" x14ac:dyDescent="0.25">
      <c r="G80" s="35"/>
      <c r="AA80" s="35"/>
      <c r="AJ80" s="42"/>
      <c r="AN80" s="42"/>
    </row>
    <row r="81" spans="7:40" x14ac:dyDescent="0.25">
      <c r="G81" s="35"/>
      <c r="AA81" s="35"/>
      <c r="AJ81" s="42"/>
      <c r="AN81" s="42"/>
    </row>
    <row r="82" spans="7:40" x14ac:dyDescent="0.25">
      <c r="G82" s="35"/>
      <c r="AA82" s="35"/>
      <c r="AJ82" s="42"/>
      <c r="AN82" s="42"/>
    </row>
    <row r="83" spans="7:40" x14ac:dyDescent="0.25">
      <c r="G83" s="35"/>
      <c r="AA83" s="35"/>
      <c r="AJ83" s="42"/>
      <c r="AN83" s="42"/>
    </row>
    <row r="84" spans="7:40" x14ac:dyDescent="0.25">
      <c r="G84" s="35"/>
      <c r="AA84" s="35"/>
      <c r="AJ84" s="42"/>
      <c r="AN84" s="42"/>
    </row>
    <row r="85" spans="7:40" x14ac:dyDescent="0.25">
      <c r="G85" s="35"/>
      <c r="AA85" s="35"/>
      <c r="AJ85" s="42"/>
      <c r="AN85" s="42"/>
    </row>
    <row r="86" spans="7:40" x14ac:dyDescent="0.25">
      <c r="G86" s="35"/>
      <c r="AA86" s="35"/>
      <c r="AJ86" s="42"/>
      <c r="AN86" s="42"/>
    </row>
    <row r="87" spans="7:40" x14ac:dyDescent="0.25">
      <c r="G87" s="35"/>
      <c r="AA87" s="35"/>
      <c r="AJ87" s="42"/>
      <c r="AN87" s="42"/>
    </row>
    <row r="88" spans="7:40" x14ac:dyDescent="0.25">
      <c r="G88" s="35"/>
      <c r="AA88" s="35"/>
      <c r="AJ88" s="42"/>
      <c r="AN88" s="42"/>
    </row>
    <row r="89" spans="7:40" x14ac:dyDescent="0.25">
      <c r="G89" s="35"/>
      <c r="AA89" s="35"/>
      <c r="AJ89" s="42"/>
      <c r="AN89" s="42"/>
    </row>
    <row r="90" spans="7:40" x14ac:dyDescent="0.25">
      <c r="G90" s="35"/>
      <c r="AA90" s="35"/>
      <c r="AJ90" s="42"/>
      <c r="AN90" s="42"/>
    </row>
    <row r="91" spans="7:40" x14ac:dyDescent="0.25">
      <c r="G91" s="35"/>
      <c r="AA91" s="35"/>
      <c r="AJ91" s="42"/>
      <c r="AN91" s="42"/>
    </row>
    <row r="92" spans="7:40" x14ac:dyDescent="0.25">
      <c r="G92" s="35"/>
      <c r="AA92" s="35"/>
      <c r="AJ92" s="42"/>
      <c r="AN92" s="42"/>
    </row>
    <row r="93" spans="7:40" x14ac:dyDescent="0.25">
      <c r="G93" s="35"/>
      <c r="AA93" s="35"/>
      <c r="AJ93" s="42"/>
      <c r="AN93" s="42"/>
    </row>
    <row r="94" spans="7:40" x14ac:dyDescent="0.25">
      <c r="G94" s="35"/>
      <c r="AA94" s="35"/>
      <c r="AJ94" s="42"/>
      <c r="AN94" s="42"/>
    </row>
    <row r="95" spans="7:40" x14ac:dyDescent="0.25">
      <c r="G95" s="35"/>
      <c r="AA95" s="35"/>
      <c r="AJ95" s="42"/>
      <c r="AN95" s="42"/>
    </row>
    <row r="96" spans="7:40" x14ac:dyDescent="0.25">
      <c r="G96" s="35"/>
      <c r="AA96" s="35"/>
      <c r="AJ96" s="42"/>
      <c r="AN96" s="42"/>
    </row>
    <row r="97" spans="7:40" x14ac:dyDescent="0.25">
      <c r="G97" s="35"/>
      <c r="AA97" s="35"/>
      <c r="AJ97" s="42"/>
      <c r="AN97" s="42"/>
    </row>
    <row r="98" spans="7:40" x14ac:dyDescent="0.25">
      <c r="G98" s="35"/>
      <c r="AA98" s="35"/>
      <c r="AJ98" s="42"/>
      <c r="AN98" s="42"/>
    </row>
    <row r="99" spans="7:40" x14ac:dyDescent="0.25">
      <c r="G99" s="35"/>
      <c r="AA99" s="35"/>
      <c r="AJ99" s="42"/>
      <c r="AN99" s="42"/>
    </row>
    <row r="100" spans="7:40" x14ac:dyDescent="0.25">
      <c r="G100" s="35"/>
      <c r="AA100" s="35"/>
      <c r="AJ100" s="42"/>
      <c r="AN100" s="42"/>
    </row>
    <row r="101" spans="7:40" x14ac:dyDescent="0.25">
      <c r="G101" s="35"/>
      <c r="AA101" s="35"/>
      <c r="AJ101" s="42"/>
      <c r="AN101" s="42"/>
    </row>
    <row r="102" spans="7:40" x14ac:dyDescent="0.25">
      <c r="G102" s="35"/>
      <c r="AA102" s="35"/>
      <c r="AJ102" s="42"/>
      <c r="AN102" s="42"/>
    </row>
    <row r="103" spans="7:40" x14ac:dyDescent="0.25">
      <c r="G103" s="35"/>
      <c r="AA103" s="35"/>
      <c r="AJ103" s="42"/>
      <c r="AN103" s="42"/>
    </row>
    <row r="104" spans="7:40" x14ac:dyDescent="0.25">
      <c r="G104" s="35"/>
      <c r="AA104" s="35"/>
      <c r="AJ104" s="42"/>
      <c r="AN104" s="42"/>
    </row>
    <row r="105" spans="7:40" x14ac:dyDescent="0.25">
      <c r="G105" s="35"/>
      <c r="AA105" s="35"/>
      <c r="AJ105" s="42"/>
      <c r="AN105" s="42"/>
    </row>
    <row r="106" spans="7:40" x14ac:dyDescent="0.25">
      <c r="G106" s="35"/>
      <c r="AA106" s="35"/>
      <c r="AJ106" s="42"/>
      <c r="AN106" s="42"/>
    </row>
    <row r="107" spans="7:40" x14ac:dyDescent="0.25">
      <c r="G107" s="35"/>
      <c r="AA107" s="35"/>
      <c r="AJ107" s="42"/>
      <c r="AN107" s="42"/>
    </row>
    <row r="108" spans="7:40" x14ac:dyDescent="0.25">
      <c r="G108" s="35"/>
      <c r="AA108" s="35"/>
      <c r="AJ108" s="42"/>
      <c r="AN108" s="42"/>
    </row>
    <row r="109" spans="7:40" x14ac:dyDescent="0.25">
      <c r="G109" s="35"/>
      <c r="AA109" s="35"/>
      <c r="AJ109" s="42"/>
      <c r="AN109" s="42"/>
    </row>
    <row r="110" spans="7:40" x14ac:dyDescent="0.25">
      <c r="G110" s="35"/>
      <c r="AA110" s="35"/>
      <c r="AJ110" s="42"/>
      <c r="AN110" s="42"/>
    </row>
    <row r="111" spans="7:40" x14ac:dyDescent="0.25">
      <c r="G111" s="35"/>
      <c r="AA111" s="35"/>
      <c r="AJ111" s="42"/>
      <c r="AN111" s="42"/>
    </row>
    <row r="112" spans="7:40" x14ac:dyDescent="0.25">
      <c r="G112" s="35"/>
      <c r="AA112" s="35"/>
      <c r="AJ112" s="42"/>
      <c r="AN112" s="42"/>
    </row>
    <row r="113" spans="7:40" x14ac:dyDescent="0.25">
      <c r="G113" s="35"/>
      <c r="AA113" s="35"/>
      <c r="AJ113" s="42"/>
      <c r="AN113" s="42"/>
    </row>
    <row r="114" spans="7:40" x14ac:dyDescent="0.25">
      <c r="G114" s="35"/>
      <c r="AA114" s="35"/>
      <c r="AJ114" s="42"/>
      <c r="AN114" s="42"/>
    </row>
    <row r="115" spans="7:40" x14ac:dyDescent="0.25">
      <c r="G115" s="35"/>
      <c r="AA115" s="35"/>
      <c r="AJ115" s="42"/>
      <c r="AN115" s="42"/>
    </row>
    <row r="116" spans="7:40" x14ac:dyDescent="0.25">
      <c r="G116" s="35"/>
      <c r="AA116" s="35"/>
      <c r="AJ116" s="42"/>
      <c r="AN116" s="42"/>
    </row>
    <row r="117" spans="7:40" x14ac:dyDescent="0.25">
      <c r="G117" s="35"/>
      <c r="AA117" s="35"/>
      <c r="AJ117" s="42"/>
      <c r="AN117" s="42"/>
    </row>
    <row r="118" spans="7:40" x14ac:dyDescent="0.25">
      <c r="G118" s="35"/>
      <c r="AA118" s="35"/>
      <c r="AJ118" s="42"/>
      <c r="AN118" s="42"/>
    </row>
    <row r="119" spans="7:40" x14ac:dyDescent="0.25">
      <c r="G119" s="35"/>
      <c r="AA119" s="35"/>
      <c r="AJ119" s="42"/>
      <c r="AN119" s="42"/>
    </row>
    <row r="120" spans="7:40" x14ac:dyDescent="0.25">
      <c r="G120" s="35"/>
      <c r="AA120" s="35"/>
      <c r="AJ120" s="42"/>
      <c r="AN120" s="42"/>
    </row>
    <row r="121" spans="7:40" x14ac:dyDescent="0.25">
      <c r="G121" s="35"/>
      <c r="AA121" s="35"/>
      <c r="AJ121" s="42"/>
      <c r="AN121" s="42"/>
    </row>
    <row r="122" spans="7:40" x14ac:dyDescent="0.25">
      <c r="G122" s="35"/>
      <c r="AA122" s="35"/>
      <c r="AJ122" s="42"/>
      <c r="AN122" s="42"/>
    </row>
    <row r="123" spans="7:40" x14ac:dyDescent="0.25">
      <c r="G123" s="35"/>
      <c r="AA123" s="35"/>
      <c r="AJ123" s="42"/>
      <c r="AN123" s="42"/>
    </row>
    <row r="124" spans="7:40" x14ac:dyDescent="0.25">
      <c r="G124" s="35"/>
      <c r="AA124" s="35"/>
      <c r="AJ124" s="42"/>
      <c r="AN124" s="42"/>
    </row>
    <row r="125" spans="7:40" x14ac:dyDescent="0.25">
      <c r="G125" s="35"/>
      <c r="AA125" s="35"/>
      <c r="AJ125" s="42"/>
      <c r="AN125" s="42"/>
    </row>
    <row r="126" spans="7:40" x14ac:dyDescent="0.25">
      <c r="G126" s="35"/>
      <c r="AA126" s="35"/>
      <c r="AJ126" s="42"/>
      <c r="AN126" s="42"/>
    </row>
    <row r="127" spans="7:40" x14ac:dyDescent="0.25">
      <c r="G127" s="35"/>
      <c r="AA127" s="35"/>
      <c r="AJ127" s="42"/>
      <c r="AN127" s="42"/>
    </row>
    <row r="128" spans="7:40" x14ac:dyDescent="0.25">
      <c r="G128" s="35"/>
      <c r="AA128" s="35"/>
      <c r="AJ128" s="42"/>
      <c r="AN128" s="42"/>
    </row>
    <row r="129" spans="7:40" x14ac:dyDescent="0.25">
      <c r="G129" s="35"/>
      <c r="AA129" s="35"/>
      <c r="AJ129" s="42"/>
      <c r="AN129" s="42"/>
    </row>
    <row r="130" spans="7:40" x14ac:dyDescent="0.25">
      <c r="G130" s="35"/>
      <c r="AA130" s="35"/>
      <c r="AJ130" s="42"/>
      <c r="AN130" s="42"/>
    </row>
    <row r="131" spans="7:40" x14ac:dyDescent="0.25">
      <c r="G131" s="35"/>
      <c r="AA131" s="35"/>
      <c r="AJ131" s="42"/>
      <c r="AN131" s="42"/>
    </row>
    <row r="132" spans="7:40" x14ac:dyDescent="0.25">
      <c r="G132" s="35"/>
      <c r="AA132" s="35"/>
      <c r="AJ132" s="42"/>
      <c r="AN132" s="42"/>
    </row>
    <row r="133" spans="7:40" x14ac:dyDescent="0.25">
      <c r="G133" s="35"/>
      <c r="AA133" s="35"/>
      <c r="AJ133" s="42"/>
      <c r="AN133" s="42"/>
    </row>
    <row r="134" spans="7:40" x14ac:dyDescent="0.25">
      <c r="G134" s="35"/>
      <c r="AA134" s="35"/>
      <c r="AJ134" s="42"/>
      <c r="AN134" s="42"/>
    </row>
    <row r="135" spans="7:40" x14ac:dyDescent="0.25">
      <c r="G135" s="35"/>
      <c r="AA135" s="35"/>
      <c r="AJ135" s="42"/>
      <c r="AN135" s="42"/>
    </row>
    <row r="136" spans="7:40" x14ac:dyDescent="0.25">
      <c r="G136" s="35"/>
      <c r="AA136" s="35"/>
      <c r="AJ136" s="42"/>
      <c r="AN136" s="42"/>
    </row>
    <row r="137" spans="7:40" x14ac:dyDescent="0.25">
      <c r="G137" s="35"/>
      <c r="AA137" s="35"/>
      <c r="AJ137" s="42"/>
      <c r="AN137" s="42"/>
    </row>
    <row r="138" spans="7:40" x14ac:dyDescent="0.25">
      <c r="G138" s="35"/>
      <c r="AA138" s="35"/>
      <c r="AJ138" s="42"/>
      <c r="AN138" s="42"/>
    </row>
    <row r="139" spans="7:40" x14ac:dyDescent="0.25">
      <c r="G139" s="35"/>
      <c r="AA139" s="35"/>
      <c r="AJ139" s="42"/>
      <c r="AN139" s="42"/>
    </row>
    <row r="140" spans="7:40" x14ac:dyDescent="0.25">
      <c r="G140" s="35"/>
      <c r="AA140" s="35"/>
      <c r="AJ140" s="42"/>
      <c r="AN140" s="42"/>
    </row>
    <row r="141" spans="7:40" x14ac:dyDescent="0.25">
      <c r="G141" s="35"/>
      <c r="AA141" s="35"/>
      <c r="AJ141" s="42"/>
      <c r="AN141" s="42"/>
    </row>
    <row r="142" spans="7:40" x14ac:dyDescent="0.25">
      <c r="G142" s="35"/>
      <c r="AA142" s="35"/>
      <c r="AJ142" s="42"/>
      <c r="AN142" s="42"/>
    </row>
    <row r="143" spans="7:40" x14ac:dyDescent="0.25">
      <c r="G143" s="35"/>
      <c r="AA143" s="35"/>
      <c r="AJ143" s="42"/>
      <c r="AN143" s="42"/>
    </row>
    <row r="144" spans="7:40" x14ac:dyDescent="0.25">
      <c r="G144" s="35"/>
      <c r="AA144" s="35"/>
      <c r="AJ144" s="42"/>
      <c r="AN144" s="42"/>
    </row>
    <row r="145" spans="7:40" x14ac:dyDescent="0.25">
      <c r="G145" s="35"/>
      <c r="AA145" s="35"/>
      <c r="AJ145" s="42"/>
      <c r="AN145" s="42"/>
    </row>
    <row r="146" spans="7:40" x14ac:dyDescent="0.25">
      <c r="G146" s="35"/>
      <c r="AA146" s="35"/>
      <c r="AJ146" s="42"/>
      <c r="AN146" s="42"/>
    </row>
    <row r="147" spans="7:40" x14ac:dyDescent="0.25">
      <c r="G147" s="35"/>
      <c r="AA147" s="35"/>
      <c r="AJ147" s="42"/>
      <c r="AN147" s="42"/>
    </row>
    <row r="148" spans="7:40" x14ac:dyDescent="0.25">
      <c r="G148" s="35"/>
      <c r="AA148" s="35"/>
      <c r="AJ148" s="42"/>
      <c r="AN148" s="42"/>
    </row>
    <row r="149" spans="7:40" x14ac:dyDescent="0.25">
      <c r="G149" s="35"/>
      <c r="AA149" s="35"/>
      <c r="AJ149" s="42"/>
      <c r="AN149" s="42"/>
    </row>
    <row r="150" spans="7:40" x14ac:dyDescent="0.25">
      <c r="G150" s="35"/>
      <c r="AA150" s="35"/>
      <c r="AJ150" s="42"/>
      <c r="AN150" s="42"/>
    </row>
    <row r="151" spans="7:40" x14ac:dyDescent="0.25">
      <c r="G151" s="35"/>
      <c r="AA151" s="35"/>
      <c r="AJ151" s="42"/>
      <c r="AN151" s="42"/>
    </row>
    <row r="152" spans="7:40" x14ac:dyDescent="0.25">
      <c r="G152" s="35"/>
      <c r="AA152" s="35"/>
      <c r="AJ152" s="42"/>
      <c r="AN152" s="42"/>
    </row>
    <row r="153" spans="7:40" x14ac:dyDescent="0.25">
      <c r="G153" s="35"/>
      <c r="AA153" s="35"/>
      <c r="AJ153" s="42"/>
      <c r="AN153" s="42"/>
    </row>
    <row r="154" spans="7:40" x14ac:dyDescent="0.25">
      <c r="G154" s="35"/>
      <c r="AA154" s="35"/>
      <c r="AJ154" s="42"/>
      <c r="AN154" s="42"/>
    </row>
    <row r="155" spans="7:40" x14ac:dyDescent="0.25">
      <c r="G155" s="35"/>
      <c r="AA155" s="35"/>
      <c r="AJ155" s="42"/>
      <c r="AN155" s="42"/>
    </row>
    <row r="156" spans="7:40" x14ac:dyDescent="0.25">
      <c r="G156" s="35"/>
      <c r="AA156" s="35"/>
      <c r="AJ156" s="42"/>
      <c r="AN156" s="42"/>
    </row>
    <row r="157" spans="7:40" x14ac:dyDescent="0.25">
      <c r="G157" s="35"/>
      <c r="AA157" s="35"/>
      <c r="AJ157" s="42"/>
      <c r="AN157" s="42"/>
    </row>
    <row r="158" spans="7:40" x14ac:dyDescent="0.25">
      <c r="G158" s="35"/>
      <c r="AA158" s="35"/>
      <c r="AJ158" s="42"/>
      <c r="AN158" s="42"/>
    </row>
    <row r="159" spans="7:40" x14ac:dyDescent="0.25">
      <c r="G159" s="35"/>
      <c r="AA159" s="35"/>
      <c r="AJ159" s="42"/>
      <c r="AN159" s="42"/>
    </row>
    <row r="160" spans="7:40" x14ac:dyDescent="0.25">
      <c r="G160" s="35"/>
      <c r="AA160" s="35"/>
      <c r="AJ160" s="42"/>
      <c r="AN160" s="42"/>
    </row>
    <row r="161" spans="7:40" x14ac:dyDescent="0.25">
      <c r="G161" s="35"/>
      <c r="AA161" s="35"/>
      <c r="AJ161" s="42"/>
      <c r="AN161" s="42"/>
    </row>
    <row r="162" spans="7:40" x14ac:dyDescent="0.25">
      <c r="G162" s="35"/>
      <c r="AA162" s="35"/>
      <c r="AJ162" s="42"/>
      <c r="AN162" s="42"/>
    </row>
    <row r="163" spans="7:40" x14ac:dyDescent="0.25">
      <c r="G163" s="35"/>
      <c r="AA163" s="35"/>
      <c r="AJ163" s="42"/>
      <c r="AN163" s="42"/>
    </row>
    <row r="164" spans="7:40" x14ac:dyDescent="0.25">
      <c r="G164" s="35"/>
      <c r="AA164" s="35"/>
      <c r="AJ164" s="42"/>
      <c r="AN164" s="42"/>
    </row>
    <row r="165" spans="7:40" x14ac:dyDescent="0.25">
      <c r="G165" s="35"/>
      <c r="AA165" s="35"/>
      <c r="AJ165" s="42"/>
      <c r="AN165" s="42"/>
    </row>
    <row r="166" spans="7:40" x14ac:dyDescent="0.25">
      <c r="G166" s="35"/>
      <c r="AA166" s="35"/>
      <c r="AJ166" s="42"/>
      <c r="AN166" s="42"/>
    </row>
    <row r="167" spans="7:40" x14ac:dyDescent="0.25">
      <c r="G167" s="35"/>
      <c r="AA167" s="35"/>
      <c r="AJ167" s="42"/>
      <c r="AN167" s="42"/>
    </row>
    <row r="168" spans="7:40" x14ac:dyDescent="0.25">
      <c r="G168" s="35"/>
      <c r="AA168" s="35"/>
      <c r="AJ168" s="42"/>
      <c r="AN168" s="42"/>
    </row>
    <row r="169" spans="7:40" x14ac:dyDescent="0.25">
      <c r="G169" s="35"/>
      <c r="AA169" s="35"/>
      <c r="AJ169" s="42"/>
      <c r="AN169" s="42"/>
    </row>
    <row r="170" spans="7:40" x14ac:dyDescent="0.25">
      <c r="G170" s="35"/>
      <c r="AA170" s="35"/>
      <c r="AJ170" s="42"/>
      <c r="AN170" s="42"/>
    </row>
    <row r="171" spans="7:40" x14ac:dyDescent="0.25">
      <c r="G171" s="35"/>
      <c r="AA171" s="35"/>
      <c r="AJ171" s="42"/>
      <c r="AN171" s="42"/>
    </row>
    <row r="172" spans="7:40" x14ac:dyDescent="0.25">
      <c r="G172" s="35"/>
      <c r="AA172" s="35"/>
      <c r="AJ172" s="42"/>
      <c r="AN172" s="42"/>
    </row>
    <row r="173" spans="7:40" x14ac:dyDescent="0.25">
      <c r="G173" s="35"/>
      <c r="AA173" s="35"/>
      <c r="AJ173" s="42"/>
      <c r="AN173" s="42"/>
    </row>
    <row r="174" spans="7:40" x14ac:dyDescent="0.25">
      <c r="G174" s="35"/>
      <c r="AA174" s="35"/>
      <c r="AJ174" s="42"/>
      <c r="AN174" s="42"/>
    </row>
    <row r="175" spans="7:40" x14ac:dyDescent="0.25">
      <c r="G175" s="35"/>
      <c r="AA175" s="35"/>
      <c r="AJ175" s="42"/>
      <c r="AN175" s="42"/>
    </row>
    <row r="176" spans="7:40" x14ac:dyDescent="0.25">
      <c r="G176" s="35"/>
      <c r="AA176" s="35"/>
      <c r="AJ176" s="42"/>
      <c r="AN176" s="42"/>
    </row>
    <row r="177" spans="7:40" x14ac:dyDescent="0.25">
      <c r="G177" s="35"/>
      <c r="AA177" s="35"/>
      <c r="AJ177" s="42"/>
      <c r="AN177" s="42"/>
    </row>
    <row r="178" spans="7:40" x14ac:dyDescent="0.25">
      <c r="G178" s="35"/>
      <c r="AA178" s="35"/>
      <c r="AJ178" s="42"/>
      <c r="AN178" s="42"/>
    </row>
    <row r="179" spans="7:40" x14ac:dyDescent="0.25">
      <c r="G179" s="35"/>
      <c r="AA179" s="35"/>
      <c r="AJ179" s="42"/>
      <c r="AN179" s="42"/>
    </row>
    <row r="180" spans="7:40" x14ac:dyDescent="0.25">
      <c r="G180" s="35"/>
      <c r="AA180" s="35"/>
      <c r="AJ180" s="42"/>
      <c r="AN180" s="42"/>
    </row>
    <row r="181" spans="7:40" x14ac:dyDescent="0.25">
      <c r="G181" s="35"/>
      <c r="AA181" s="35"/>
      <c r="AJ181" s="42"/>
      <c r="AN181" s="42"/>
    </row>
    <row r="182" spans="7:40" x14ac:dyDescent="0.25">
      <c r="G182" s="35"/>
      <c r="AA182" s="35"/>
      <c r="AJ182" s="42"/>
      <c r="AN182" s="42"/>
    </row>
    <row r="183" spans="7:40" x14ac:dyDescent="0.25">
      <c r="G183" s="35"/>
      <c r="AA183" s="35"/>
      <c r="AJ183" s="42"/>
      <c r="AN183" s="42"/>
    </row>
    <row r="184" spans="7:40" x14ac:dyDescent="0.25">
      <c r="G184" s="35"/>
      <c r="AA184" s="35"/>
      <c r="AJ184" s="42"/>
      <c r="AN184" s="42"/>
    </row>
    <row r="185" spans="7:40" x14ac:dyDescent="0.25">
      <c r="G185" s="35"/>
      <c r="AA185" s="35"/>
      <c r="AJ185" s="42"/>
      <c r="AN185" s="42"/>
    </row>
    <row r="186" spans="7:40" x14ac:dyDescent="0.25">
      <c r="G186" s="35"/>
      <c r="AA186" s="35"/>
      <c r="AJ186" s="42"/>
      <c r="AN186" s="42"/>
    </row>
    <row r="187" spans="7:40" x14ac:dyDescent="0.25">
      <c r="G187" s="35"/>
      <c r="AA187" s="35"/>
      <c r="AJ187" s="42"/>
      <c r="AN187" s="42"/>
    </row>
    <row r="188" spans="7:40" x14ac:dyDescent="0.25">
      <c r="G188" s="35"/>
      <c r="AA188" s="35"/>
      <c r="AJ188" s="42"/>
      <c r="AN188" s="42"/>
    </row>
    <row r="189" spans="7:40" x14ac:dyDescent="0.25">
      <c r="G189" s="35"/>
      <c r="AA189" s="35"/>
      <c r="AJ189" s="42"/>
      <c r="AN189" s="42"/>
    </row>
    <row r="190" spans="7:40" x14ac:dyDescent="0.25">
      <c r="G190" s="35"/>
      <c r="AA190" s="35"/>
      <c r="AJ190" s="42"/>
      <c r="AN190" s="42"/>
    </row>
    <row r="191" spans="7:40" x14ac:dyDescent="0.25">
      <c r="G191" s="35"/>
      <c r="AA191" s="35"/>
      <c r="AJ191" s="42"/>
      <c r="AN191" s="42"/>
    </row>
    <row r="192" spans="7:40" x14ac:dyDescent="0.25">
      <c r="G192" s="35"/>
      <c r="AA192" s="35"/>
      <c r="AJ192" s="42"/>
      <c r="AN192" s="42"/>
    </row>
    <row r="193" spans="7:40" x14ac:dyDescent="0.25">
      <c r="G193" s="35"/>
      <c r="AA193" s="35"/>
      <c r="AJ193" s="42"/>
      <c r="AN193" s="42"/>
    </row>
    <row r="194" spans="7:40" x14ac:dyDescent="0.25">
      <c r="G194" s="35"/>
      <c r="AA194" s="35"/>
      <c r="AJ194" s="42"/>
      <c r="AN194" s="42"/>
    </row>
    <row r="195" spans="7:40" x14ac:dyDescent="0.25">
      <c r="G195" s="35"/>
      <c r="AA195" s="35"/>
      <c r="AJ195" s="42"/>
      <c r="AN195" s="42"/>
    </row>
    <row r="196" spans="7:40" x14ac:dyDescent="0.25">
      <c r="G196" s="35"/>
      <c r="AA196" s="35"/>
      <c r="AJ196" s="42"/>
      <c r="AN196" s="42"/>
    </row>
    <row r="197" spans="7:40" x14ac:dyDescent="0.25">
      <c r="G197" s="35"/>
      <c r="AA197" s="35"/>
      <c r="AJ197" s="42"/>
      <c r="AN197" s="42"/>
    </row>
    <row r="198" spans="7:40" x14ac:dyDescent="0.25">
      <c r="G198" s="35"/>
      <c r="AA198" s="35"/>
      <c r="AJ198" s="42"/>
      <c r="AN198" s="42"/>
    </row>
    <row r="199" spans="7:40" x14ac:dyDescent="0.25">
      <c r="G199" s="35"/>
      <c r="AA199" s="35"/>
      <c r="AJ199" s="42"/>
      <c r="AN199" s="42"/>
    </row>
    <row r="200" spans="7:40" x14ac:dyDescent="0.25">
      <c r="G200" s="35"/>
      <c r="AA200" s="35"/>
      <c r="AJ200" s="42"/>
      <c r="AN200" s="42"/>
    </row>
    <row r="201" spans="7:40" x14ac:dyDescent="0.25">
      <c r="G201" s="35"/>
      <c r="AA201" s="35"/>
      <c r="AJ201" s="42"/>
      <c r="AN201" s="42"/>
    </row>
    <row r="202" spans="7:40" x14ac:dyDescent="0.25">
      <c r="G202" s="35"/>
      <c r="AA202" s="35"/>
      <c r="AJ202" s="42"/>
      <c r="AN202" s="42"/>
    </row>
    <row r="203" spans="7:40" x14ac:dyDescent="0.25">
      <c r="G203" s="35"/>
      <c r="AA203" s="35"/>
      <c r="AJ203" s="42"/>
      <c r="AN203" s="42"/>
    </row>
    <row r="204" spans="7:40" x14ac:dyDescent="0.25">
      <c r="G204" s="35"/>
      <c r="AA204" s="35"/>
      <c r="AJ204" s="42"/>
      <c r="AN204" s="42"/>
    </row>
    <row r="205" spans="7:40" x14ac:dyDescent="0.25">
      <c r="G205" s="35"/>
      <c r="AA205" s="35"/>
      <c r="AJ205" s="42"/>
      <c r="AN205" s="42"/>
    </row>
    <row r="206" spans="7:40" x14ac:dyDescent="0.25">
      <c r="G206" s="35"/>
      <c r="AA206" s="35"/>
      <c r="AJ206" s="42"/>
      <c r="AN206" s="42"/>
    </row>
    <row r="207" spans="7:40" x14ac:dyDescent="0.25">
      <c r="G207" s="35"/>
      <c r="AA207" s="35"/>
      <c r="AJ207" s="42"/>
      <c r="AN207" s="42"/>
    </row>
    <row r="208" spans="7:40" x14ac:dyDescent="0.25">
      <c r="G208" s="35"/>
      <c r="AA208" s="35"/>
      <c r="AJ208" s="42"/>
      <c r="AN208" s="42"/>
    </row>
    <row r="209" spans="7:40" x14ac:dyDescent="0.25">
      <c r="G209" s="35"/>
      <c r="AA209" s="35"/>
      <c r="AJ209" s="42"/>
      <c r="AN209" s="42"/>
    </row>
    <row r="210" spans="7:40" x14ac:dyDescent="0.25">
      <c r="G210" s="35"/>
      <c r="AA210" s="35"/>
      <c r="AJ210" s="42"/>
      <c r="AN210" s="42"/>
    </row>
    <row r="211" spans="7:40" x14ac:dyDescent="0.25">
      <c r="G211" s="35"/>
      <c r="AA211" s="35"/>
      <c r="AJ211" s="42"/>
      <c r="AN211" s="42"/>
    </row>
    <row r="212" spans="7:40" x14ac:dyDescent="0.25">
      <c r="G212" s="35"/>
      <c r="AA212" s="35"/>
      <c r="AJ212" s="42"/>
      <c r="AN212" s="42"/>
    </row>
    <row r="213" spans="7:40" x14ac:dyDescent="0.25">
      <c r="G213" s="35"/>
      <c r="AA213" s="35"/>
      <c r="AJ213" s="42"/>
      <c r="AN213" s="42"/>
    </row>
    <row r="214" spans="7:40" x14ac:dyDescent="0.25">
      <c r="G214" s="35"/>
      <c r="AA214" s="35"/>
      <c r="AJ214" s="42"/>
      <c r="AN214" s="42"/>
    </row>
    <row r="215" spans="7:40" x14ac:dyDescent="0.25">
      <c r="G215" s="35"/>
      <c r="AA215" s="35"/>
      <c r="AJ215" s="42"/>
      <c r="AN215" s="42"/>
    </row>
    <row r="216" spans="7:40" x14ac:dyDescent="0.25">
      <c r="G216" s="35"/>
      <c r="AA216" s="35"/>
      <c r="AJ216" s="42"/>
      <c r="AN216" s="42"/>
    </row>
    <row r="217" spans="7:40" x14ac:dyDescent="0.25">
      <c r="G217" s="35"/>
      <c r="AA217" s="35"/>
      <c r="AJ217" s="42"/>
      <c r="AN217" s="42"/>
    </row>
    <row r="218" spans="7:40" x14ac:dyDescent="0.25">
      <c r="G218" s="35"/>
      <c r="AA218" s="35"/>
      <c r="AJ218" s="42"/>
      <c r="AN218" s="42"/>
    </row>
    <row r="219" spans="7:40" x14ac:dyDescent="0.25">
      <c r="G219" s="35"/>
      <c r="AA219" s="35"/>
      <c r="AJ219" s="42"/>
      <c r="AN219" s="42"/>
    </row>
    <row r="220" spans="7:40" x14ac:dyDescent="0.25">
      <c r="G220" s="35"/>
      <c r="AA220" s="35"/>
      <c r="AJ220" s="42"/>
      <c r="AN220" s="42"/>
    </row>
    <row r="221" spans="7:40" x14ac:dyDescent="0.25">
      <c r="G221" s="35"/>
      <c r="AA221" s="35"/>
      <c r="AJ221" s="42"/>
      <c r="AN221" s="42"/>
    </row>
    <row r="222" spans="7:40" x14ac:dyDescent="0.25">
      <c r="G222" s="35"/>
      <c r="AA222" s="35"/>
      <c r="AJ222" s="42"/>
      <c r="AN222" s="42"/>
    </row>
    <row r="223" spans="7:40" x14ac:dyDescent="0.25">
      <c r="G223" s="35"/>
      <c r="AA223" s="35"/>
      <c r="AJ223" s="42"/>
      <c r="AN223" s="42"/>
    </row>
    <row r="224" spans="7:40" x14ac:dyDescent="0.25">
      <c r="G224" s="35"/>
      <c r="AA224" s="35"/>
      <c r="AJ224" s="42"/>
      <c r="AN224" s="42"/>
    </row>
    <row r="225" spans="7:40" x14ac:dyDescent="0.25">
      <c r="G225" s="35"/>
      <c r="AA225" s="35"/>
      <c r="AJ225" s="42"/>
      <c r="AN225" s="42"/>
    </row>
    <row r="226" spans="7:40" x14ac:dyDescent="0.25">
      <c r="G226" s="35"/>
      <c r="AA226" s="35"/>
      <c r="AJ226" s="42"/>
      <c r="AN226" s="42"/>
    </row>
    <row r="227" spans="7:40" x14ac:dyDescent="0.25">
      <c r="G227" s="35"/>
      <c r="AA227" s="35"/>
      <c r="AJ227" s="42"/>
      <c r="AN227" s="42"/>
    </row>
    <row r="228" spans="7:40" x14ac:dyDescent="0.25">
      <c r="G228" s="35"/>
      <c r="AA228" s="35"/>
      <c r="AJ228" s="42"/>
      <c r="AN228" s="42"/>
    </row>
    <row r="229" spans="7:40" x14ac:dyDescent="0.25">
      <c r="G229" s="35"/>
      <c r="AA229" s="35"/>
      <c r="AJ229" s="42"/>
      <c r="AN229" s="42"/>
    </row>
    <row r="230" spans="7:40" x14ac:dyDescent="0.25">
      <c r="G230" s="35"/>
      <c r="AA230" s="35"/>
      <c r="AJ230" s="42"/>
      <c r="AN230" s="42"/>
    </row>
    <row r="231" spans="7:40" x14ac:dyDescent="0.25">
      <c r="G231" s="35"/>
      <c r="AA231" s="35"/>
      <c r="AJ231" s="42"/>
      <c r="AN231" s="42"/>
    </row>
    <row r="232" spans="7:40" x14ac:dyDescent="0.25">
      <c r="G232" s="35"/>
      <c r="AA232" s="35"/>
      <c r="AJ232" s="42"/>
      <c r="AN232" s="42"/>
    </row>
    <row r="233" spans="7:40" x14ac:dyDescent="0.25">
      <c r="G233" s="35"/>
      <c r="AA233" s="35"/>
      <c r="AJ233" s="42"/>
      <c r="AN233" s="42"/>
    </row>
    <row r="234" spans="7:40" x14ac:dyDescent="0.25">
      <c r="G234" s="35"/>
      <c r="AA234" s="35"/>
      <c r="AJ234" s="42"/>
      <c r="AN234" s="42"/>
    </row>
    <row r="235" spans="7:40" x14ac:dyDescent="0.25">
      <c r="G235" s="35"/>
      <c r="AA235" s="35"/>
      <c r="AJ235" s="42"/>
      <c r="AN235" s="42"/>
    </row>
    <row r="236" spans="7:40" x14ac:dyDescent="0.25">
      <c r="G236" s="35"/>
      <c r="AA236" s="35"/>
      <c r="AJ236" s="42"/>
      <c r="AN236" s="42"/>
    </row>
    <row r="237" spans="7:40" x14ac:dyDescent="0.25">
      <c r="G237" s="35"/>
      <c r="AA237" s="35"/>
      <c r="AJ237" s="42"/>
      <c r="AN237" s="42"/>
    </row>
    <row r="238" spans="7:40" x14ac:dyDescent="0.25">
      <c r="G238" s="35"/>
      <c r="AA238" s="35"/>
      <c r="AJ238" s="42"/>
      <c r="AN238" s="42"/>
    </row>
    <row r="239" spans="7:40" x14ac:dyDescent="0.25">
      <c r="G239" s="35"/>
      <c r="AA239" s="35"/>
      <c r="AJ239" s="42"/>
      <c r="AN239" s="42"/>
    </row>
    <row r="240" spans="7:40" x14ac:dyDescent="0.25">
      <c r="G240" s="35"/>
      <c r="AA240" s="35"/>
      <c r="AJ240" s="42"/>
      <c r="AN240" s="42"/>
    </row>
    <row r="241" spans="7:40" x14ac:dyDescent="0.25">
      <c r="G241" s="35"/>
      <c r="AA241" s="35"/>
      <c r="AJ241" s="42"/>
      <c r="AN241" s="42"/>
    </row>
    <row r="242" spans="7:40" x14ac:dyDescent="0.25">
      <c r="G242" s="35"/>
      <c r="AA242" s="35"/>
      <c r="AJ242" s="42"/>
      <c r="AN242" s="42"/>
    </row>
    <row r="243" spans="7:40" x14ac:dyDescent="0.25">
      <c r="G243" s="35"/>
      <c r="AA243" s="35"/>
      <c r="AJ243" s="42"/>
      <c r="AN243" s="42"/>
    </row>
    <row r="244" spans="7:40" x14ac:dyDescent="0.25">
      <c r="G244" s="35"/>
      <c r="AA244" s="35"/>
      <c r="AJ244" s="42"/>
      <c r="AN244" s="42"/>
    </row>
    <row r="245" spans="7:40" x14ac:dyDescent="0.25">
      <c r="G245" s="35"/>
      <c r="AA245" s="35"/>
      <c r="AJ245" s="42"/>
      <c r="AN245" s="42"/>
    </row>
    <row r="246" spans="7:40" x14ac:dyDescent="0.25">
      <c r="G246" s="35"/>
      <c r="AA246" s="35"/>
      <c r="AJ246" s="42"/>
      <c r="AN246" s="42"/>
    </row>
    <row r="247" spans="7:40" x14ac:dyDescent="0.25">
      <c r="G247" s="35"/>
      <c r="AA247" s="35"/>
      <c r="AJ247" s="42"/>
      <c r="AN247" s="42"/>
    </row>
    <row r="248" spans="7:40" x14ac:dyDescent="0.25">
      <c r="G248" s="35"/>
      <c r="AA248" s="35"/>
      <c r="AJ248" s="42"/>
      <c r="AN248" s="42"/>
    </row>
    <row r="249" spans="7:40" x14ac:dyDescent="0.25">
      <c r="G249" s="35"/>
      <c r="AA249" s="35"/>
      <c r="AJ249" s="42"/>
      <c r="AN249" s="42"/>
    </row>
    <row r="250" spans="7:40" x14ac:dyDescent="0.25">
      <c r="G250" s="35"/>
      <c r="AA250" s="35"/>
      <c r="AJ250" s="42"/>
      <c r="AN250" s="42"/>
    </row>
    <row r="251" spans="7:40" x14ac:dyDescent="0.25">
      <c r="G251" s="35"/>
      <c r="AA251" s="35"/>
      <c r="AJ251" s="42"/>
      <c r="AN251" s="42"/>
    </row>
    <row r="252" spans="7:40" x14ac:dyDescent="0.25">
      <c r="G252" s="35"/>
      <c r="AA252" s="35"/>
      <c r="AJ252" s="42"/>
      <c r="AN252" s="42"/>
    </row>
    <row r="253" spans="7:40" x14ac:dyDescent="0.25">
      <c r="G253" s="35"/>
      <c r="AA253" s="35"/>
      <c r="AJ253" s="42"/>
      <c r="AN253" s="42"/>
    </row>
    <row r="254" spans="7:40" x14ac:dyDescent="0.25">
      <c r="G254" s="35"/>
      <c r="AA254" s="35"/>
      <c r="AJ254" s="42"/>
      <c r="AN254" s="42"/>
    </row>
    <row r="255" spans="7:40" x14ac:dyDescent="0.25">
      <c r="G255" s="35"/>
      <c r="AA255" s="35"/>
      <c r="AJ255" s="42"/>
      <c r="AN255" s="42"/>
    </row>
    <row r="256" spans="7:40" x14ac:dyDescent="0.25">
      <c r="G256" s="35"/>
      <c r="AA256" s="35"/>
      <c r="AJ256" s="42"/>
      <c r="AN256" s="42"/>
    </row>
    <row r="257" spans="7:40" x14ac:dyDescent="0.25">
      <c r="G257" s="35"/>
      <c r="AA257" s="35"/>
      <c r="AJ257" s="42"/>
      <c r="AN257" s="42"/>
    </row>
    <row r="258" spans="7:40" x14ac:dyDescent="0.25">
      <c r="G258" s="35"/>
      <c r="AA258" s="35"/>
      <c r="AJ258" s="42"/>
      <c r="AN258" s="42"/>
    </row>
    <row r="259" spans="7:40" x14ac:dyDescent="0.25">
      <c r="G259" s="35"/>
      <c r="AA259" s="35"/>
      <c r="AJ259" s="42"/>
      <c r="AN259" s="42"/>
    </row>
    <row r="260" spans="7:40" x14ac:dyDescent="0.25">
      <c r="G260" s="35"/>
      <c r="AA260" s="35"/>
      <c r="AJ260" s="42"/>
      <c r="AN260" s="42"/>
    </row>
    <row r="261" spans="7:40" x14ac:dyDescent="0.25">
      <c r="G261" s="35"/>
      <c r="AA261" s="35"/>
      <c r="AJ261" s="42"/>
      <c r="AN261" s="42"/>
    </row>
    <row r="262" spans="7:40" x14ac:dyDescent="0.25">
      <c r="G262" s="35"/>
      <c r="AA262" s="35"/>
      <c r="AJ262" s="42"/>
      <c r="AN262" s="42"/>
    </row>
    <row r="263" spans="7:40" x14ac:dyDescent="0.25">
      <c r="G263" s="35"/>
      <c r="AA263" s="35"/>
      <c r="AJ263" s="42"/>
      <c r="AN263" s="42"/>
    </row>
    <row r="264" spans="7:40" x14ac:dyDescent="0.25">
      <c r="G264" s="35"/>
      <c r="AA264" s="35"/>
      <c r="AJ264" s="42"/>
      <c r="AN264" s="42"/>
    </row>
    <row r="265" spans="7:40" x14ac:dyDescent="0.25">
      <c r="G265" s="35"/>
      <c r="AA265" s="35"/>
      <c r="AJ265" s="42"/>
      <c r="AN265" s="42"/>
    </row>
    <row r="266" spans="7:40" x14ac:dyDescent="0.25">
      <c r="G266" s="35"/>
      <c r="AA266" s="35"/>
      <c r="AJ266" s="42"/>
      <c r="AN266" s="42"/>
    </row>
    <row r="267" spans="7:40" x14ac:dyDescent="0.25">
      <c r="G267" s="35"/>
      <c r="AA267" s="35"/>
      <c r="AJ267" s="42"/>
      <c r="AN267" s="42"/>
    </row>
    <row r="268" spans="7:40" x14ac:dyDescent="0.25">
      <c r="G268" s="35"/>
      <c r="AA268" s="35"/>
      <c r="AJ268" s="42"/>
      <c r="AN268" s="42"/>
    </row>
    <row r="269" spans="7:40" x14ac:dyDescent="0.25">
      <c r="G269" s="35"/>
      <c r="AA269" s="35"/>
      <c r="AJ269" s="42"/>
      <c r="AN269" s="42"/>
    </row>
    <row r="270" spans="7:40" x14ac:dyDescent="0.25">
      <c r="G270" s="35"/>
      <c r="AA270" s="35"/>
      <c r="AJ270" s="42"/>
      <c r="AN270" s="42"/>
    </row>
    <row r="271" spans="7:40" x14ac:dyDescent="0.25">
      <c r="G271" s="35"/>
      <c r="AA271" s="35"/>
      <c r="AJ271" s="42"/>
      <c r="AN271" s="42"/>
    </row>
    <row r="272" spans="7:40" x14ac:dyDescent="0.25">
      <c r="G272" s="35"/>
      <c r="AA272" s="35"/>
      <c r="AJ272" s="42"/>
      <c r="AN272" s="42"/>
    </row>
    <row r="273" spans="7:40" x14ac:dyDescent="0.25">
      <c r="G273" s="35"/>
      <c r="AA273" s="35"/>
      <c r="AJ273" s="42"/>
      <c r="AN273" s="42"/>
    </row>
    <row r="274" spans="7:40" x14ac:dyDescent="0.25">
      <c r="G274" s="35"/>
      <c r="AA274" s="35"/>
      <c r="AJ274" s="42"/>
      <c r="AN274" s="42"/>
    </row>
    <row r="275" spans="7:40" x14ac:dyDescent="0.25">
      <c r="G275" s="35"/>
      <c r="AA275" s="35"/>
      <c r="AJ275" s="42"/>
      <c r="AN275" s="42"/>
    </row>
    <row r="276" spans="7:40" x14ac:dyDescent="0.25">
      <c r="G276" s="35"/>
      <c r="AA276" s="35"/>
      <c r="AJ276" s="42"/>
      <c r="AN276" s="42"/>
    </row>
    <row r="277" spans="7:40" x14ac:dyDescent="0.25">
      <c r="G277" s="35"/>
      <c r="AA277" s="35"/>
      <c r="AJ277" s="42"/>
      <c r="AN277" s="42"/>
    </row>
    <row r="278" spans="7:40" x14ac:dyDescent="0.25">
      <c r="G278" s="35"/>
      <c r="AA278" s="35"/>
      <c r="AJ278" s="42"/>
      <c r="AN278" s="42"/>
    </row>
    <row r="279" spans="7:40" x14ac:dyDescent="0.25">
      <c r="G279" s="35"/>
      <c r="AA279" s="35"/>
      <c r="AJ279" s="42"/>
      <c r="AN279" s="42"/>
    </row>
    <row r="280" spans="7:40" x14ac:dyDescent="0.25">
      <c r="G280" s="35"/>
      <c r="AA280" s="35"/>
      <c r="AJ280" s="42"/>
      <c r="AN280" s="42"/>
    </row>
    <row r="281" spans="7:40" x14ac:dyDescent="0.25">
      <c r="G281" s="35"/>
      <c r="AA281" s="35"/>
      <c r="AJ281" s="42"/>
      <c r="AN281" s="42"/>
    </row>
    <row r="282" spans="7:40" x14ac:dyDescent="0.25">
      <c r="G282" s="35"/>
      <c r="AA282" s="35"/>
      <c r="AJ282" s="42"/>
      <c r="AN282" s="42"/>
    </row>
    <row r="283" spans="7:40" x14ac:dyDescent="0.25">
      <c r="G283" s="35"/>
      <c r="AA283" s="35"/>
      <c r="AJ283" s="42"/>
      <c r="AN283" s="42"/>
    </row>
    <row r="284" spans="7:40" x14ac:dyDescent="0.25">
      <c r="G284" s="35"/>
      <c r="AA284" s="35"/>
      <c r="AJ284" s="42"/>
      <c r="AN284" s="42"/>
    </row>
    <row r="285" spans="7:40" x14ac:dyDescent="0.25">
      <c r="G285" s="35"/>
      <c r="AA285" s="35"/>
      <c r="AJ285" s="42"/>
      <c r="AN285" s="42"/>
    </row>
    <row r="286" spans="7:40" x14ac:dyDescent="0.25">
      <c r="G286" s="35"/>
      <c r="AA286" s="35"/>
      <c r="AJ286" s="42"/>
      <c r="AN286" s="42"/>
    </row>
    <row r="287" spans="7:40" x14ac:dyDescent="0.25">
      <c r="G287" s="35"/>
      <c r="AA287" s="35"/>
      <c r="AJ287" s="42"/>
      <c r="AN287" s="42"/>
    </row>
    <row r="288" spans="7:40" x14ac:dyDescent="0.25">
      <c r="G288" s="35"/>
      <c r="AA288" s="35"/>
      <c r="AJ288" s="42"/>
      <c r="AN288" s="42"/>
    </row>
    <row r="289" spans="7:40" x14ac:dyDescent="0.25">
      <c r="G289" s="35"/>
      <c r="AA289" s="35"/>
      <c r="AJ289" s="42"/>
      <c r="AN289" s="42"/>
    </row>
    <row r="290" spans="7:40" x14ac:dyDescent="0.25">
      <c r="G290" s="35"/>
      <c r="AA290" s="35"/>
      <c r="AJ290" s="42"/>
      <c r="AN290" s="42"/>
    </row>
    <row r="291" spans="7:40" x14ac:dyDescent="0.25">
      <c r="G291" s="35"/>
      <c r="AA291" s="35"/>
      <c r="AJ291" s="42"/>
      <c r="AN291" s="42"/>
    </row>
    <row r="292" spans="7:40" x14ac:dyDescent="0.25">
      <c r="G292" s="35"/>
      <c r="AJ292" s="42"/>
      <c r="AN292" s="42"/>
    </row>
    <row r="293" spans="7:40" x14ac:dyDescent="0.25">
      <c r="G293" s="35"/>
      <c r="AJ293" s="42"/>
      <c r="AN293" s="42"/>
    </row>
    <row r="294" spans="7:40" x14ac:dyDescent="0.25">
      <c r="G294" s="35"/>
      <c r="AJ294" s="42"/>
      <c r="AN294" s="42"/>
    </row>
    <row r="295" spans="7:40" x14ac:dyDescent="0.25">
      <c r="G295" s="35"/>
      <c r="AJ295" s="42"/>
      <c r="AN295" s="42"/>
    </row>
    <row r="296" spans="7:40" x14ac:dyDescent="0.25">
      <c r="G296" s="35"/>
      <c r="AJ296" s="42"/>
      <c r="AN296" s="42"/>
    </row>
    <row r="297" spans="7:40" x14ac:dyDescent="0.25">
      <c r="G297" s="35"/>
      <c r="AJ297" s="42"/>
      <c r="AN297" s="42"/>
    </row>
    <row r="298" spans="7:40" x14ac:dyDescent="0.25">
      <c r="G298" s="35"/>
      <c r="AJ298" s="42"/>
      <c r="AN298" s="42"/>
    </row>
    <row r="299" spans="7:40" x14ac:dyDescent="0.25">
      <c r="G299" s="35"/>
      <c r="AJ299" s="42"/>
      <c r="AN299" s="42"/>
    </row>
    <row r="300" spans="7:40" x14ac:dyDescent="0.25">
      <c r="G300" s="35"/>
      <c r="AJ300" s="42"/>
      <c r="AN300" s="42"/>
    </row>
    <row r="301" spans="7:40" x14ac:dyDescent="0.25">
      <c r="G301" s="35"/>
      <c r="AJ301" s="42"/>
      <c r="AN301" s="42"/>
    </row>
    <row r="302" spans="7:40" x14ac:dyDescent="0.25">
      <c r="G302" s="35"/>
      <c r="AJ302" s="42"/>
      <c r="AN302" s="42"/>
    </row>
    <row r="303" spans="7:40" x14ac:dyDescent="0.25">
      <c r="G303" s="35"/>
      <c r="AJ303" s="42"/>
      <c r="AN303" s="42"/>
    </row>
    <row r="304" spans="7:40" x14ac:dyDescent="0.25">
      <c r="G304" s="35"/>
      <c r="AJ304" s="42"/>
      <c r="AN304" s="42"/>
    </row>
    <row r="305" spans="7:40" x14ac:dyDescent="0.25">
      <c r="G305" s="35"/>
      <c r="AJ305" s="42"/>
      <c r="AN305" s="42"/>
    </row>
    <row r="306" spans="7:40" x14ac:dyDescent="0.25">
      <c r="G306" s="35"/>
      <c r="AJ306" s="42"/>
      <c r="AN306" s="42"/>
    </row>
    <row r="307" spans="7:40" x14ac:dyDescent="0.25">
      <c r="G307" s="35"/>
      <c r="AJ307" s="42"/>
      <c r="AN307" s="42"/>
    </row>
    <row r="308" spans="7:40" x14ac:dyDescent="0.25">
      <c r="G308" s="35"/>
      <c r="AJ308" s="42"/>
      <c r="AN308" s="42"/>
    </row>
    <row r="309" spans="7:40" x14ac:dyDescent="0.25">
      <c r="G309" s="35"/>
      <c r="AJ309" s="42"/>
      <c r="AN309" s="42"/>
    </row>
    <row r="310" spans="7:40" x14ac:dyDescent="0.25">
      <c r="G310" s="35"/>
      <c r="AJ310" s="42"/>
      <c r="AN310" s="42"/>
    </row>
    <row r="311" spans="7:40" x14ac:dyDescent="0.25">
      <c r="G311" s="35"/>
      <c r="AJ311" s="42"/>
      <c r="AN311" s="42"/>
    </row>
    <row r="312" spans="7:40" x14ac:dyDescent="0.25">
      <c r="G312" s="35"/>
      <c r="AJ312" s="42"/>
      <c r="AN312" s="42"/>
    </row>
    <row r="313" spans="7:40" x14ac:dyDescent="0.25">
      <c r="G313" s="35"/>
      <c r="AJ313" s="42"/>
      <c r="AN313" s="42"/>
    </row>
    <row r="314" spans="7:40" x14ac:dyDescent="0.25">
      <c r="G314" s="35"/>
      <c r="AJ314" s="42"/>
      <c r="AN314" s="42"/>
    </row>
    <row r="315" spans="7:40" x14ac:dyDescent="0.25">
      <c r="G315" s="35"/>
      <c r="AJ315" s="42"/>
      <c r="AN315" s="42"/>
    </row>
    <row r="316" spans="7:40" x14ac:dyDescent="0.25">
      <c r="G316" s="35"/>
      <c r="AJ316" s="42"/>
      <c r="AN316" s="42"/>
    </row>
    <row r="317" spans="7:40" x14ac:dyDescent="0.25">
      <c r="G317" s="35"/>
      <c r="AJ317" s="42"/>
      <c r="AN317" s="42"/>
    </row>
    <row r="318" spans="7:40" x14ac:dyDescent="0.25">
      <c r="G318" s="35"/>
      <c r="AJ318" s="42"/>
      <c r="AN318" s="42"/>
    </row>
    <row r="319" spans="7:40" x14ac:dyDescent="0.25">
      <c r="G319" s="35"/>
      <c r="AJ319" s="42"/>
      <c r="AN319" s="42"/>
    </row>
    <row r="320" spans="7:40" x14ac:dyDescent="0.25">
      <c r="G320" s="35"/>
      <c r="AJ320" s="42"/>
      <c r="AN320" s="42"/>
    </row>
    <row r="321" spans="7:40" x14ac:dyDescent="0.25">
      <c r="G321" s="35"/>
      <c r="AJ321" s="42"/>
      <c r="AN321" s="42"/>
    </row>
    <row r="322" spans="7:40" x14ac:dyDescent="0.25">
      <c r="G322" s="35"/>
      <c r="AJ322" s="42"/>
      <c r="AN322" s="42"/>
    </row>
    <row r="323" spans="7:40" x14ac:dyDescent="0.25">
      <c r="G323" s="35"/>
      <c r="AJ323" s="42"/>
      <c r="AN323" s="42"/>
    </row>
    <row r="324" spans="7:40" x14ac:dyDescent="0.25">
      <c r="G324" s="35"/>
      <c r="AJ324" s="42"/>
      <c r="AN324" s="42"/>
    </row>
    <row r="325" spans="7:40" x14ac:dyDescent="0.25">
      <c r="G325" s="35"/>
      <c r="AJ325" s="42"/>
      <c r="AN325" s="42"/>
    </row>
    <row r="326" spans="7:40" x14ac:dyDescent="0.25">
      <c r="G326" s="35"/>
      <c r="AJ326" s="42"/>
      <c r="AN326" s="42"/>
    </row>
    <row r="327" spans="7:40" x14ac:dyDescent="0.25">
      <c r="G327" s="35"/>
      <c r="AJ327" s="42"/>
      <c r="AN327" s="42"/>
    </row>
    <row r="328" spans="7:40" x14ac:dyDescent="0.25">
      <c r="G328" s="35"/>
      <c r="AJ328" s="42"/>
      <c r="AN328" s="42"/>
    </row>
    <row r="329" spans="7:40" x14ac:dyDescent="0.25">
      <c r="G329" s="35"/>
      <c r="AJ329" s="42"/>
      <c r="AN329" s="42"/>
    </row>
    <row r="330" spans="7:40" x14ac:dyDescent="0.25">
      <c r="G330" s="35"/>
      <c r="AJ330" s="42"/>
      <c r="AN330" s="42"/>
    </row>
    <row r="331" spans="7:40" x14ac:dyDescent="0.25">
      <c r="G331" s="35"/>
      <c r="AJ331" s="42"/>
      <c r="AN331" s="42"/>
    </row>
    <row r="332" spans="7:40" x14ac:dyDescent="0.25">
      <c r="AJ332" s="42"/>
      <c r="AN332" s="42"/>
    </row>
    <row r="333" spans="7:40" x14ac:dyDescent="0.25">
      <c r="AJ333" s="42"/>
      <c r="AN333" s="42"/>
    </row>
    <row r="334" spans="7:40" x14ac:dyDescent="0.25">
      <c r="AJ334" s="42"/>
      <c r="AN334" s="42"/>
    </row>
    <row r="335" spans="7:40" x14ac:dyDescent="0.25">
      <c r="AJ335" s="42"/>
      <c r="AN335" s="42"/>
    </row>
    <row r="336" spans="7:40" x14ac:dyDescent="0.25">
      <c r="AJ336" s="42"/>
      <c r="AN336" s="42"/>
    </row>
    <row r="337" spans="36:40" x14ac:dyDescent="0.25">
      <c r="AJ337" s="42"/>
      <c r="AN337" s="42"/>
    </row>
    <row r="338" spans="36:40" x14ac:dyDescent="0.25">
      <c r="AN338" s="42"/>
    </row>
    <row r="339" spans="36:40" x14ac:dyDescent="0.25">
      <c r="AN339" s="42"/>
    </row>
    <row r="340" spans="36:40" x14ac:dyDescent="0.25">
      <c r="AN340" s="42"/>
    </row>
    <row r="341" spans="36:40" x14ac:dyDescent="0.25">
      <c r="AN341" s="42"/>
    </row>
    <row r="342" spans="36:40" x14ac:dyDescent="0.25">
      <c r="AN342" s="42"/>
    </row>
    <row r="343" spans="36:40" x14ac:dyDescent="0.25">
      <c r="AN343" s="42"/>
    </row>
    <row r="344" spans="36:40" x14ac:dyDescent="0.25">
      <c r="AN344" s="42"/>
    </row>
    <row r="345" spans="36:40" x14ac:dyDescent="0.25">
      <c r="AN345" s="42"/>
    </row>
    <row r="346" spans="36:40" x14ac:dyDescent="0.25">
      <c r="AN346" s="42"/>
    </row>
    <row r="347" spans="36:40" x14ac:dyDescent="0.25">
      <c r="AN347" s="42"/>
    </row>
    <row r="348" spans="36:40" x14ac:dyDescent="0.25">
      <c r="AN348" s="42"/>
    </row>
    <row r="349" spans="36:40" x14ac:dyDescent="0.25">
      <c r="AN349" s="42"/>
    </row>
    <row r="350" spans="36:40" x14ac:dyDescent="0.25">
      <c r="AN350" s="42"/>
    </row>
    <row r="351" spans="36:40" x14ac:dyDescent="0.25">
      <c r="AN351" s="42"/>
    </row>
    <row r="352" spans="36:40" x14ac:dyDescent="0.25">
      <c r="AN352" s="42"/>
    </row>
    <row r="353" spans="40:40" x14ac:dyDescent="0.25">
      <c r="AN353" s="42"/>
    </row>
    <row r="354" spans="40:40" x14ac:dyDescent="0.25">
      <c r="AN354" s="42"/>
    </row>
    <row r="355" spans="40:40" x14ac:dyDescent="0.25">
      <c r="AN355" s="42"/>
    </row>
    <row r="356" spans="40:40" x14ac:dyDescent="0.25">
      <c r="AN356" s="42"/>
    </row>
    <row r="357" spans="40:40" x14ac:dyDescent="0.25">
      <c r="AN357" s="42"/>
    </row>
    <row r="358" spans="40:40" x14ac:dyDescent="0.25">
      <c r="AN358" s="42"/>
    </row>
    <row r="359" spans="40:40" x14ac:dyDescent="0.25">
      <c r="AN359" s="42"/>
    </row>
    <row r="360" spans="40:40" x14ac:dyDescent="0.25">
      <c r="AN360" s="42"/>
    </row>
    <row r="361" spans="40:40" x14ac:dyDescent="0.25">
      <c r="AN361" s="42"/>
    </row>
    <row r="362" spans="40:40" x14ac:dyDescent="0.25">
      <c r="AN362" s="42"/>
    </row>
    <row r="363" spans="40:40" x14ac:dyDescent="0.25">
      <c r="AN363" s="42"/>
    </row>
    <row r="364" spans="40:40" x14ac:dyDescent="0.25">
      <c r="AN364" s="42"/>
    </row>
    <row r="365" spans="40:40" x14ac:dyDescent="0.25">
      <c r="AN365" s="42"/>
    </row>
    <row r="366" spans="40:40" x14ac:dyDescent="0.25">
      <c r="AN366" s="42"/>
    </row>
    <row r="367" spans="40:40" x14ac:dyDescent="0.25">
      <c r="AN367" s="42"/>
    </row>
    <row r="368" spans="40:40" x14ac:dyDescent="0.25">
      <c r="AN368" s="42"/>
    </row>
    <row r="369" spans="40:40" x14ac:dyDescent="0.25">
      <c r="AN369" s="42"/>
    </row>
    <row r="370" spans="40:40" x14ac:dyDescent="0.25">
      <c r="AN370" s="42"/>
    </row>
    <row r="371" spans="40:40" x14ac:dyDescent="0.25">
      <c r="AN371" s="42"/>
    </row>
    <row r="372" spans="40:40" x14ac:dyDescent="0.25">
      <c r="AN372" s="42"/>
    </row>
    <row r="373" spans="40:40" x14ac:dyDescent="0.25">
      <c r="AN373" s="42"/>
    </row>
    <row r="374" spans="40:40" x14ac:dyDescent="0.25">
      <c r="AN374" s="42"/>
    </row>
    <row r="375" spans="40:40" x14ac:dyDescent="0.25">
      <c r="AN375" s="42"/>
    </row>
    <row r="376" spans="40:40" x14ac:dyDescent="0.25">
      <c r="AN376" s="42"/>
    </row>
    <row r="377" spans="40:40" x14ac:dyDescent="0.25">
      <c r="AN377" s="42"/>
    </row>
    <row r="378" spans="40:40" x14ac:dyDescent="0.25">
      <c r="AN378" s="42"/>
    </row>
    <row r="379" spans="40:40" x14ac:dyDescent="0.25">
      <c r="AN379" s="42"/>
    </row>
    <row r="380" spans="40:40" x14ac:dyDescent="0.25">
      <c r="AN380" s="42"/>
    </row>
    <row r="381" spans="40:40" x14ac:dyDescent="0.25">
      <c r="AN381" s="42"/>
    </row>
    <row r="382" spans="40:40" x14ac:dyDescent="0.25">
      <c r="AN382" s="42"/>
    </row>
  </sheetData>
  <sortState xmlns:xlrd2="http://schemas.microsoft.com/office/spreadsheetml/2017/richdata2" ref="CG9:CH12">
    <sortCondition descending="1" ref="CG9:CG12"/>
  </sortState>
  <pageMargins left="0.7" right="0.7" top="0.75" bottom="0.75" header="0.3" footer="0.3"/>
  <pageSetup paperSize="9"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3F4E-F6A6-4B87-A4D5-1DAB7B6529D4}">
  <sheetPr>
    <tabColor rgb="FF0070C0"/>
  </sheetPr>
  <dimension ref="A1"/>
  <sheetViews>
    <sheetView showGridLines="0" showRowColHeaders="0" tabSelected="1" topLeftCell="A7" zoomScale="90" zoomScaleNormal="90" workbookViewId="0">
      <selection activeCell="O30" sqref="O30"/>
    </sheetView>
  </sheetViews>
  <sheetFormatPr defaultRowHeight="15.75" x14ac:dyDescent="0.25"/>
  <cols>
    <col min="1" max="16384" width="9" style="4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431A-9F2E-441A-B370-46157353E583}">
  <sheetPr>
    <tabColor rgb="FF002060"/>
  </sheetPr>
  <dimension ref="A1"/>
  <sheetViews>
    <sheetView topLeftCell="A4"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Questions</vt:lpstr>
      <vt:lpstr>Insights</vt:lpstr>
      <vt:lpstr>Dashboard</vt:lpstr>
      <vt:lpstr>Visuals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Ahmed</cp:lastModifiedBy>
  <dcterms:created xsi:type="dcterms:W3CDTF">2021-12-05T19:04:34Z</dcterms:created>
  <dcterms:modified xsi:type="dcterms:W3CDTF">2023-08-13T08:15:39Z</dcterms:modified>
  <cp:category/>
</cp:coreProperties>
</file>