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ferdous.CORP\PycharmProjects\com.CheckProofing\Utility_TestData_Excel\2021\"/>
    </mc:Choice>
  </mc:AlternateContent>
  <bookViews>
    <workbookView xWindow="1455" yWindow="465" windowWidth="30675" windowHeight="19080" activeTab="3"/>
  </bookViews>
  <sheets>
    <sheet name="Generic" sheetId="7" r:id="rId1"/>
    <sheet name="Versions" sheetId="8" r:id="rId2"/>
    <sheet name="Creative" sheetId="3" r:id="rId3"/>
    <sheet name="urlsegment" sheetId="10" r:id="rId4"/>
    <sheet name="EMAILPage" sheetId="9" r:id="rId5"/>
    <sheet name="Trade_In_Tiers" sheetId="11" r:id="rId6"/>
  </sheets>
  <externalReferences>
    <externalReference r:id="rId7"/>
    <externalReference r:id="rId8"/>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54" i="11" l="1"/>
  <c r="M54" i="11"/>
  <c r="L54" i="11"/>
  <c r="G54" i="11"/>
  <c r="E54" i="11"/>
  <c r="M53" i="11"/>
  <c r="K53" i="11"/>
  <c r="L53" i="11" s="1"/>
  <c r="J53" i="11"/>
  <c r="D53" i="11"/>
  <c r="E53" i="11" s="1"/>
  <c r="G53" i="11" s="1"/>
  <c r="M52" i="11"/>
  <c r="K52" i="11"/>
  <c r="L52" i="11" s="1"/>
  <c r="J52" i="11"/>
  <c r="D52" i="11"/>
  <c r="E52" i="11" s="1"/>
  <c r="G52" i="11" s="1"/>
  <c r="M51" i="11"/>
  <c r="K51" i="11"/>
  <c r="L51" i="11" s="1"/>
  <c r="J51" i="11"/>
  <c r="D51" i="11"/>
  <c r="E51" i="11" s="1"/>
  <c r="G51" i="11" s="1"/>
  <c r="M50" i="11"/>
  <c r="K50" i="11"/>
  <c r="L50" i="11" s="1"/>
  <c r="J50" i="11"/>
  <c r="D50" i="11"/>
  <c r="E50" i="11" s="1"/>
  <c r="G50" i="11" s="1"/>
  <c r="M49" i="11"/>
  <c r="K49" i="11"/>
  <c r="L49" i="11" s="1"/>
  <c r="J49" i="11"/>
  <c r="D49" i="11"/>
  <c r="E49" i="11" s="1"/>
  <c r="G49" i="11" s="1"/>
  <c r="M48" i="11"/>
  <c r="K48" i="11"/>
  <c r="L48" i="11" s="1"/>
  <c r="J48" i="11"/>
  <c r="D48" i="11"/>
  <c r="E48" i="11" s="1"/>
  <c r="G48" i="11" s="1"/>
  <c r="M46" i="11"/>
  <c r="K46" i="11"/>
  <c r="L46" i="11" s="1"/>
  <c r="J46" i="11"/>
  <c r="D46" i="11"/>
  <c r="E46" i="11" s="1"/>
  <c r="G46" i="11" s="1"/>
  <c r="M45" i="11"/>
  <c r="K45" i="11"/>
  <c r="L45" i="11" s="1"/>
  <c r="J45" i="11"/>
  <c r="D45" i="11"/>
  <c r="E45" i="11" s="1"/>
  <c r="G45" i="11" s="1"/>
  <c r="M44" i="11"/>
  <c r="K44" i="11"/>
  <c r="L44" i="11" s="1"/>
  <c r="J44" i="11"/>
  <c r="D44" i="11"/>
  <c r="E44" i="11" s="1"/>
  <c r="G44" i="11" s="1"/>
  <c r="M43" i="11"/>
  <c r="K43" i="11"/>
  <c r="L43" i="11" s="1"/>
  <c r="J43" i="11"/>
  <c r="D43" i="11"/>
  <c r="E43" i="11" s="1"/>
  <c r="G43" i="11" s="1"/>
  <c r="M42" i="11"/>
  <c r="K42" i="11"/>
  <c r="L42" i="11" s="1"/>
  <c r="J42" i="11"/>
  <c r="D42" i="11"/>
  <c r="E42" i="11" s="1"/>
  <c r="G42" i="11" s="1"/>
  <c r="M41" i="11"/>
  <c r="K41" i="11"/>
  <c r="L41" i="11" s="1"/>
  <c r="J41" i="11"/>
  <c r="D41" i="11"/>
  <c r="E41" i="11" s="1"/>
  <c r="G41" i="11" s="1"/>
  <c r="M40" i="11"/>
  <c r="K40" i="11"/>
  <c r="L40" i="11" s="1"/>
  <c r="J40" i="11"/>
  <c r="D40" i="11"/>
  <c r="E40" i="11" s="1"/>
  <c r="G40" i="11" s="1"/>
  <c r="M39" i="11"/>
  <c r="K39" i="11"/>
  <c r="L39" i="11" s="1"/>
  <c r="J39" i="11"/>
  <c r="D39" i="11"/>
  <c r="E39" i="11" s="1"/>
  <c r="G39" i="11" s="1"/>
  <c r="M38" i="11"/>
  <c r="K38" i="11"/>
  <c r="L38" i="11" s="1"/>
  <c r="J38" i="11"/>
  <c r="D38" i="11"/>
  <c r="E38" i="11" s="1"/>
  <c r="G38" i="11" s="1"/>
  <c r="M37" i="11"/>
  <c r="K37" i="11"/>
  <c r="L37" i="11" s="1"/>
  <c r="J37" i="11"/>
  <c r="D37" i="11"/>
  <c r="E37" i="11" s="1"/>
  <c r="G37" i="11" s="1"/>
  <c r="M36" i="11"/>
  <c r="J36" i="11"/>
  <c r="L36" i="11" s="1"/>
  <c r="I36" i="11"/>
  <c r="G36" i="11"/>
  <c r="E36" i="11"/>
  <c r="M35" i="11"/>
  <c r="K35" i="11"/>
  <c r="L35" i="11" s="1"/>
  <c r="N35" i="11" s="1"/>
  <c r="J35" i="11"/>
  <c r="E35" i="11"/>
  <c r="G35" i="11" s="1"/>
  <c r="D35" i="11"/>
  <c r="M34" i="11"/>
  <c r="K34" i="11"/>
  <c r="L34" i="11" s="1"/>
  <c r="N34" i="11" s="1"/>
  <c r="J34" i="11"/>
  <c r="E34" i="11"/>
  <c r="G34" i="11" s="1"/>
  <c r="D34" i="11"/>
  <c r="M33" i="11"/>
  <c r="K33" i="11"/>
  <c r="L33" i="11" s="1"/>
  <c r="N33" i="11" s="1"/>
  <c r="J33" i="11"/>
  <c r="D33" i="11"/>
  <c r="E33" i="11" s="1"/>
  <c r="G33" i="11" s="1"/>
  <c r="M32" i="11"/>
  <c r="K32" i="11"/>
  <c r="L32" i="11" s="1"/>
  <c r="N32" i="11" s="1"/>
  <c r="J32" i="11"/>
  <c r="D32" i="11"/>
  <c r="E32" i="11" s="1"/>
  <c r="G32" i="11" s="1"/>
  <c r="M31" i="11"/>
  <c r="K31" i="11"/>
  <c r="L31" i="11" s="1"/>
  <c r="N31" i="11" s="1"/>
  <c r="J31" i="11"/>
  <c r="D31" i="11"/>
  <c r="E31" i="11" s="1"/>
  <c r="G31" i="11" s="1"/>
  <c r="M30" i="11"/>
  <c r="K30" i="11"/>
  <c r="L30" i="11" s="1"/>
  <c r="N30" i="11" s="1"/>
  <c r="J30" i="11"/>
  <c r="D30" i="11"/>
  <c r="E30" i="11" s="1"/>
  <c r="G30" i="11" s="1"/>
  <c r="M29" i="11"/>
  <c r="K29" i="11"/>
  <c r="L29" i="11" s="1"/>
  <c r="N29" i="11" s="1"/>
  <c r="J29" i="11"/>
  <c r="D29" i="11"/>
  <c r="E29" i="11" s="1"/>
  <c r="G29" i="11" s="1"/>
  <c r="M27" i="11"/>
  <c r="J27" i="11"/>
  <c r="L27" i="11" s="1"/>
  <c r="N27" i="11" s="1"/>
  <c r="I27" i="11"/>
  <c r="E27" i="11"/>
  <c r="G27" i="11" s="1"/>
  <c r="M26" i="11"/>
  <c r="J26" i="11"/>
  <c r="L26" i="11" s="1"/>
  <c r="I26" i="11"/>
  <c r="G26" i="11"/>
  <c r="E26" i="11"/>
  <c r="M25" i="11"/>
  <c r="N25" i="11" s="1"/>
  <c r="L25" i="11"/>
  <c r="J25" i="11"/>
  <c r="I25" i="11"/>
  <c r="E25" i="11"/>
  <c r="G25" i="11" s="1"/>
  <c r="M24" i="11"/>
  <c r="J24" i="11"/>
  <c r="L24" i="11" s="1"/>
  <c r="I24" i="11"/>
  <c r="E24" i="11"/>
  <c r="G24" i="11" s="1"/>
  <c r="M23" i="11"/>
  <c r="K23" i="11"/>
  <c r="L23" i="11" s="1"/>
  <c r="N23" i="11" s="1"/>
  <c r="J23" i="11"/>
  <c r="I23" i="11"/>
  <c r="D23" i="11"/>
  <c r="E23" i="11" s="1"/>
  <c r="G23" i="11" s="1"/>
  <c r="M22" i="11"/>
  <c r="N22" i="11" s="1"/>
  <c r="K22" i="11"/>
  <c r="L22" i="11" s="1"/>
  <c r="J22" i="11"/>
  <c r="I22" i="11"/>
  <c r="E22" i="11"/>
  <c r="G22" i="11" s="1"/>
  <c r="D22" i="11"/>
  <c r="M21" i="11"/>
  <c r="N21" i="11" s="1"/>
  <c r="L21" i="11"/>
  <c r="K21" i="11"/>
  <c r="J21" i="11"/>
  <c r="I21" i="11"/>
  <c r="D21" i="11"/>
  <c r="E21" i="11" s="1"/>
  <c r="G21" i="11" s="1"/>
  <c r="M20" i="11"/>
  <c r="K20" i="11"/>
  <c r="L20" i="11" s="1"/>
  <c r="J20" i="11"/>
  <c r="I20" i="11"/>
  <c r="D20" i="11"/>
  <c r="E20" i="11" s="1"/>
  <c r="G20" i="11" s="1"/>
  <c r="M19" i="11"/>
  <c r="K19" i="11"/>
  <c r="L19" i="11" s="1"/>
  <c r="N19" i="11" s="1"/>
  <c r="J19" i="11"/>
  <c r="I19" i="11"/>
  <c r="D19" i="11"/>
  <c r="E19" i="11" s="1"/>
  <c r="G19" i="11" s="1"/>
  <c r="M18" i="11"/>
  <c r="K18" i="11"/>
  <c r="L18" i="11" s="1"/>
  <c r="J18" i="11"/>
  <c r="I18" i="11"/>
  <c r="E18" i="11"/>
  <c r="G18" i="11" s="1"/>
  <c r="D18" i="11"/>
  <c r="M17" i="11"/>
  <c r="N17" i="11" s="1"/>
  <c r="L17" i="11"/>
  <c r="K17" i="11"/>
  <c r="J17" i="11"/>
  <c r="I17" i="11"/>
  <c r="D17" i="11"/>
  <c r="E17" i="11" s="1"/>
  <c r="G17" i="11" s="1"/>
  <c r="M16" i="11"/>
  <c r="K16" i="11"/>
  <c r="L16" i="11" s="1"/>
  <c r="J16" i="11"/>
  <c r="I16" i="11"/>
  <c r="D16" i="11"/>
  <c r="E16" i="11" s="1"/>
  <c r="G16" i="11" s="1"/>
  <c r="M15" i="11"/>
  <c r="K15" i="11"/>
  <c r="L15" i="11" s="1"/>
  <c r="N15" i="11" s="1"/>
  <c r="J15" i="11"/>
  <c r="I15" i="11"/>
  <c r="D15" i="11"/>
  <c r="E15" i="11" s="1"/>
  <c r="G15" i="11" s="1"/>
  <c r="M14" i="11"/>
  <c r="K14" i="11"/>
  <c r="L14" i="11" s="1"/>
  <c r="J14" i="11"/>
  <c r="I14" i="11"/>
  <c r="E14" i="11"/>
  <c r="G14" i="11" s="1"/>
  <c r="D14" i="11"/>
  <c r="M13" i="11"/>
  <c r="N13" i="11" s="1"/>
  <c r="L13" i="11"/>
  <c r="K13" i="11"/>
  <c r="J13" i="11"/>
  <c r="I13" i="11"/>
  <c r="D13" i="11"/>
  <c r="E13" i="11" s="1"/>
  <c r="G13" i="11" s="1"/>
  <c r="M12" i="11"/>
  <c r="N12" i="11" s="1"/>
  <c r="K12" i="11"/>
  <c r="L12" i="11" s="1"/>
  <c r="J12" i="11"/>
  <c r="I12" i="11"/>
  <c r="D12" i="11"/>
  <c r="E12" i="11" s="1"/>
  <c r="G12" i="11" s="1"/>
  <c r="M11" i="11"/>
  <c r="K11" i="11"/>
  <c r="L11" i="11" s="1"/>
  <c r="N11" i="11" s="1"/>
  <c r="J11" i="11"/>
  <c r="I11" i="11"/>
  <c r="D11" i="11"/>
  <c r="E11" i="11" s="1"/>
  <c r="G11" i="11" s="1"/>
  <c r="M10" i="11"/>
  <c r="K10" i="11"/>
  <c r="L10" i="11" s="1"/>
  <c r="J10" i="11"/>
  <c r="I10" i="11"/>
  <c r="E10" i="11"/>
  <c r="G10" i="11" s="1"/>
  <c r="D10" i="11"/>
  <c r="M9" i="11"/>
  <c r="N9" i="11" s="1"/>
  <c r="L9" i="11"/>
  <c r="J9" i="11"/>
  <c r="I9" i="11"/>
  <c r="E9" i="11"/>
  <c r="G9" i="11" s="1"/>
  <c r="M8" i="11"/>
  <c r="K8" i="11"/>
  <c r="L8" i="11" s="1"/>
  <c r="J8" i="11"/>
  <c r="I8" i="11"/>
  <c r="E8" i="11"/>
  <c r="G8" i="11" s="1"/>
  <c r="D8" i="11"/>
  <c r="M7" i="11"/>
  <c r="N7" i="11" s="1"/>
  <c r="L7" i="11"/>
  <c r="K7" i="11"/>
  <c r="J7" i="11"/>
  <c r="I7" i="11"/>
  <c r="D7" i="11"/>
  <c r="E7" i="11" s="1"/>
  <c r="G7" i="11" s="1"/>
  <c r="M6" i="11"/>
  <c r="N6" i="11" s="1"/>
  <c r="K6" i="11"/>
  <c r="L6" i="11" s="1"/>
  <c r="J6" i="11"/>
  <c r="I6" i="11"/>
  <c r="D6" i="11"/>
  <c r="E6" i="11" s="1"/>
  <c r="G6" i="11" s="1"/>
  <c r="M5" i="11"/>
  <c r="K5" i="11"/>
  <c r="L5" i="11" s="1"/>
  <c r="N5" i="11" s="1"/>
  <c r="J5" i="11"/>
  <c r="I5" i="11"/>
  <c r="D5" i="11"/>
  <c r="E5" i="11" s="1"/>
  <c r="G5" i="11" s="1"/>
  <c r="M4" i="11"/>
  <c r="N4" i="11" s="1"/>
  <c r="K4" i="11"/>
  <c r="L4" i="11" s="1"/>
  <c r="J4" i="11"/>
  <c r="I4" i="11"/>
  <c r="E4" i="11"/>
  <c r="G4" i="11" s="1"/>
  <c r="D4" i="11"/>
  <c r="B3" i="11"/>
  <c r="N18" i="11" l="1"/>
  <c r="N36" i="11"/>
  <c r="N40" i="11"/>
  <c r="N44" i="11"/>
  <c r="N46" i="11"/>
  <c r="N49" i="11"/>
  <c r="N53" i="11"/>
  <c r="N8" i="11"/>
  <c r="N26" i="11"/>
  <c r="N24" i="11"/>
  <c r="N38" i="11"/>
  <c r="N42" i="11"/>
  <c r="N51" i="11"/>
  <c r="N14" i="11"/>
  <c r="N20" i="11"/>
  <c r="N10" i="11"/>
  <c r="N16" i="11"/>
  <c r="N37" i="11"/>
  <c r="N39" i="11"/>
  <c r="N41" i="11"/>
  <c r="N43" i="11"/>
  <c r="N45" i="11"/>
  <c r="N48" i="11"/>
  <c r="N50" i="11"/>
  <c r="N52" i="11"/>
</calcChain>
</file>

<file path=xl/sharedStrings.xml><?xml version="1.0" encoding="utf-8"?>
<sst xmlns="http://schemas.openxmlformats.org/spreadsheetml/2006/main" count="279" uniqueCount="191">
  <si>
    <t>Use Hubble Footer from M8_eComm Week 7 Hubble Reserve Post Unpacked (POP1549)</t>
  </si>
  <si>
    <t>https://itunes.apple.com/app/apple-store/id1274679179?pt=118714161&amp;ct=s_com_email_footer_cid_&lt;%= targetData.CID %&gt;&lt;%= targetData.segmentCode %&gt;&amp;mt=8&amp;marsLinkCategory=apps:apps</t>
  </si>
  <si>
    <t>Download on the App Store</t>
  </si>
  <si>
    <t>https://play.google.com/store/apps/details?id=com.samsung.ecomm&amp;referrer=%26utm_source%3Ds_com%26utm_medium%3Demail%26utm_campaign%3DMKM_MID%3D&lt;%= delivery.internalName %&gt;%26CID%3D&lt;%= targetData.CID %&gt;&lt;%= targetData.segmentCode %&gt;%26marsLinkCategory%3Dapps:apps%26MKM_RID%3D&lt;%= recipient.BPNumber %&gt;</t>
  </si>
  <si>
    <t>GET IT ON
Google Play</t>
  </si>
  <si>
    <t>Get the Shop Samsung App</t>
  </si>
  <si>
    <t>https://www.samsung.com/us/support/account/order/#/order-lookup</t>
  </si>
  <si>
    <t>Free shipping. Free returns.</t>
  </si>
  <si>
    <t>http://www.samsung.com/us/financing/</t>
  </si>
  <si>
    <t>Pay Over Time⊕</t>
  </si>
  <si>
    <r>
      <rPr>
        <sz val="11"/>
        <color rgb="FFFF0000"/>
        <rFont val="Calibri"/>
        <family val="2"/>
        <scheme val="minor"/>
      </rPr>
      <t xml:space="preserve">(Before Hero Image) 
</t>
    </r>
    <r>
      <rPr>
        <sz val="11"/>
        <color theme="1"/>
        <rFont val="Calibri"/>
        <family val="2"/>
        <scheme val="minor"/>
      </rPr>
      <t xml:space="preserve">
</t>
    </r>
    <r>
      <rPr>
        <sz val="11"/>
        <color rgb="FFFF0000"/>
        <rFont val="Calibri"/>
        <family val="2"/>
        <scheme val="minor"/>
      </rPr>
      <t xml:space="preserve">(After Hero Image) 
</t>
    </r>
    <r>
      <rPr>
        <sz val="11"/>
        <rFont val="Calibri"/>
        <family val="2"/>
        <scheme val="minor"/>
      </rPr>
      <t xml:space="preserve"> </t>
    </r>
  </si>
  <si>
    <r>
      <rPr>
        <sz val="11"/>
        <color rgb="FFFF0000"/>
        <rFont val="Calibri"/>
        <family val="2"/>
        <scheme val="minor"/>
      </rPr>
      <t>(Before Hero Image)</t>
    </r>
    <r>
      <rPr>
        <sz val="11"/>
        <color theme="1"/>
        <rFont val="Calibri"/>
        <family val="2"/>
        <scheme val="minor"/>
      </rPr>
      <t xml:space="preserve">
</t>
    </r>
    <r>
      <rPr>
        <sz val="11"/>
        <color rgb="FFFF0000"/>
        <rFont val="Calibri"/>
        <family val="2"/>
        <scheme val="minor"/>
      </rPr>
      <t xml:space="preserve">(After Hero Image)
</t>
    </r>
  </si>
  <si>
    <t>Deeplink (Daniel O'Brien)</t>
  </si>
  <si>
    <t>TERMS CTA LINK 
(WHERE APPLICABLE)</t>
  </si>
  <si>
    <t>TERMS CTA 
(IF APPLICABLE)</t>
  </si>
  <si>
    <t>TERMS</t>
  </si>
  <si>
    <t>LINK</t>
  </si>
  <si>
    <t>Notes</t>
  </si>
  <si>
    <t>CTA</t>
  </si>
  <si>
    <t>Subcopy</t>
  </si>
  <si>
    <t>Headline</t>
  </si>
  <si>
    <t>Image Location</t>
  </si>
  <si>
    <t>`</t>
  </si>
  <si>
    <t>MODULE</t>
  </si>
  <si>
    <t xml:space="preserve"> </t>
  </si>
  <si>
    <t>Pre-header</t>
  </si>
  <si>
    <t>See hero deeplink</t>
  </si>
  <si>
    <t>Subject Line</t>
  </si>
  <si>
    <t xml:space="preserve">http://www.samsung.com/us/mobile/phones/
http://www.samsung.com/us/televisions-home-theater/
http://www.samsung.com/us/computing/
http://www.samsung.com/us/home-appliances/
http://www.samsung.com/us/shop/all-deals/
https://www.facebook.com/SamsungUS/
https://www.instagram.com/samsungusa/
https://twitter.com/samsungus
https://www.youtube.com/channel/UCkG94HYnQvAv6eTwRR9vArQ
http://www.samsung.com/us/support/customer-services/
</t>
  </si>
  <si>
    <t>Footer</t>
  </si>
  <si>
    <t>segmentCode = GENERIC</t>
  </si>
  <si>
    <t>https://www.samsung.com/us/rewards/</t>
  </si>
  <si>
    <t>GENERIC</t>
  </si>
  <si>
    <t>Generic</t>
  </si>
  <si>
    <t>https://www.samsung.com/us/smartphones/the-next-galaxy/reserve/</t>
  </si>
  <si>
    <t>Versions</t>
  </si>
  <si>
    <t>N-1</t>
  </si>
  <si>
    <t>N-2</t>
  </si>
  <si>
    <t>N-3</t>
  </si>
  <si>
    <t>TI-Value</t>
  </si>
  <si>
    <t>Variation</t>
  </si>
  <si>
    <t>Only trade-in value varies in each version - Generic has no TI</t>
  </si>
  <si>
    <t>Remind me</t>
  </si>
  <si>
    <t>https://www.samsung.com/us/trade-in/terms-and-conditions/</t>
  </si>
  <si>
    <t>ᶿhere</t>
  </si>
  <si>
    <t>SL/PH May change</t>
  </si>
  <si>
    <t>https://shopsamsung.page.link?link=https%3A%2F%2Fwww.samsung.com%2Fus%2Fsmartphones%2Fthe-next-galaxy%2Freserve%2F%3FMKM_RID%3D__BPNUMBER__%26utm_source%3Dsamsung%26utm_medium%3Demail%26utm_campaign%3D01132021_palette_reserve_t3%26marsLinkCategory%3D__MARSTRACKING__%26MKM_MID%3D__DELIVERNAME__%26cid%3D__CID____SEGMENTCODE__%26bpid%3D__BPNUMBER__&amp;utm_source=samsung&amp;utm_medium=email&amp;utm_campaign=01132021_palette_reserve_t3&amp;marsLinkCategory=__MARSTRACKING__&amp;MKM_RID=__BPNUMBER__&amp;MKM_MID=__DELIVERNAME__&amp;cid=__CID____SEGMENTCODE__&amp;bpid=__BPNUMBER__&amp;apn=com.samsung.ecomm&amp;al=samsungestore%3A%2F%2Fopenwebview%23url%3Dhttps%3A%2F%2Fwww.samsung.com%2Fus%2Fapp%2Fsmartphones%2Fthe-next-galaxy%2Freserve%2F%3FMKM_RID%3D__BPNUMBER__%23utm_source%3Dsamsung%23utm_medium%3Demail%23utm_campaign%3D01132021_palette_reserve_t3%23marsLinkCategory%3D__MARSTRACKING__%23MKM_RID%3D__BPNUMBER__%23MKM_MID%3D__DELIVERNAME__%23cid%3D__CID____SEGMENTCODE__%23bpid%3D__BPNUMBER__&amp;afl=https%3A%2F%2Fwww.samsung.com%2Fus%2Fsmartphones%2Fthe-next-galaxy%2Freserve%2F%3FMKM_RID%3D__BPNUMBER__%26utm_source%3Dsamsung%26utm_medium%3Demail%26utm_campaign%3D01132021_palette_reserve_t3%26marsLinkCategory%3D__MARSTRACKING__%26MKM_MID%3D__DELIVERNAME__%26cid%3D__CID____SEGMENTCODE__%26bpid%3D__BPNUMBER__&amp;efr=1</t>
  </si>
  <si>
    <t>https://www.samsung.com/us/unpacked-2021/confirmation/</t>
  </si>
  <si>
    <t>https://shopsamsung.page.link?link=https%3A%2F%2Fwww.samsung.com%2Fus%2Funpacked-2021%2Fconfirmation%2F%3Futm_source%3Dsamsung%26utm_medium%3Demail%26utm_campaign%3D01132021_palette_reserve_t3_confirmation%26marsLinkCategory%3D__MARSTRACKING__%26MKM_RID%3D__BPNUMBER__%26MKM_MID%3D__DELIVERNAME__%26cid%3D__CID____SEGMENTCODE__%26bpid%3D__BPNUMBER__&amp;utm_source=samsung&amp;utm_medium=email&amp;utm_campaign=01132021_palette_reserve_t3_confirmation&amp;marsLinkCategory=__MARSTRACKING__&amp;MKM_RID=__BPNUMBER__&amp;MKM_MID=__DELIVERNAME__&amp;cid=__CID____SEGMENTCODE__&amp;bpid=__BPNUMBER__&amp;efr=1</t>
  </si>
  <si>
    <t>Name</t>
  </si>
  <si>
    <t>url</t>
  </si>
  <si>
    <t>text</t>
  </si>
  <si>
    <t>subcopy</t>
  </si>
  <si>
    <t>pay_later_url</t>
  </si>
  <si>
    <t>https://www.samsung.com/us/financing/</t>
  </si>
  <si>
    <t>PAY
  LATER.</t>
  </si>
  <si>
    <t>Convenient financing available with $0 down.</t>
  </si>
  <si>
    <t>free_shipping_url</t>
  </si>
  <si>
    <t>https://www.samsung.com/us/support/order-help/#SHIPPINGANDPAYMENTS</t>
  </si>
  <si>
    <t>FREE
SHIPPING.</t>
  </si>
  <si>
    <t>Get your favorite items delivered right to your doorstep.</t>
  </si>
  <si>
    <t>google_play_url</t>
  </si>
  <si>
    <t>https://play.google.com/store/apps/details</t>
  </si>
  <si>
    <t>apple_url</t>
  </si>
  <si>
    <t>https://apps.apple.com/app/apple-store/id1274679179</t>
  </si>
  <si>
    <t>mobile_button_url</t>
  </si>
  <si>
    <t>https://www.samsung.com/us/smartphones/</t>
  </si>
  <si>
    <t>tv_audio_button_url</t>
  </si>
  <si>
    <t>https://www.samsung.com/us/tvs/</t>
  </si>
  <si>
    <t>computing_button_url</t>
  </si>
  <si>
    <t>https://www.samsung.com/us/computing/</t>
  </si>
  <si>
    <t>appliances_button_url</t>
  </si>
  <si>
    <t>https://www.samsung.com/us/home-appliances/</t>
  </si>
  <si>
    <t>weekly_offer_button_url</t>
  </si>
  <si>
    <t>https://www.samsung.com/us/shop/all-deals/</t>
  </si>
  <si>
    <t>facebook_url</t>
  </si>
  <si>
    <t>https://www.facebook.com/SamsungUS</t>
  </si>
  <si>
    <t>instagram_url</t>
  </si>
  <si>
    <t>https://www.instagram.com/samsungus/</t>
  </si>
  <si>
    <t>twitter_url</t>
  </si>
  <si>
    <t>https://twitter.com/samsungus</t>
  </si>
  <si>
    <t>youtube_url</t>
  </si>
  <si>
    <t>https://www.youtube.com/user/samsungmobileusa</t>
  </si>
  <si>
    <t>get_rewarded</t>
  </si>
  <si>
    <t>GET
REWARDED.</t>
  </si>
  <si>
    <t>Earn Samsung points on every purchase.</t>
  </si>
  <si>
    <t>urlsegment</t>
  </si>
  <si>
    <t>marsLinkCategory_type</t>
  </si>
  <si>
    <t>cid_type</t>
  </si>
  <si>
    <t>offerCID</t>
  </si>
  <si>
    <t>earlyAccess</t>
  </si>
  <si>
    <t>mphone:other</t>
  </si>
  <si>
    <t>utm_source</t>
  </si>
  <si>
    <t>samsung</t>
  </si>
  <si>
    <t>mphone:mphone</t>
  </si>
  <si>
    <t>utm_medium</t>
  </si>
  <si>
    <t>email</t>
  </si>
  <si>
    <t>tv:other</t>
  </si>
  <si>
    <t>utm_campaign</t>
  </si>
  <si>
    <t>home_app:other</t>
  </si>
  <si>
    <t>marsLinkCategory</t>
  </si>
  <si>
    <t>homeapp:other</t>
  </si>
  <si>
    <t>cid</t>
  </si>
  <si>
    <t>cpu:other</t>
  </si>
  <si>
    <t>sms</t>
  </si>
  <si>
    <t>general:general</t>
  </si>
  <si>
    <t>mphone:tablet</t>
  </si>
  <si>
    <t>holiday_deals_t3_11172020</t>
  </si>
  <si>
    <t>cw_12012020</t>
  </si>
  <si>
    <t>holiday_deals_rev_11182020</t>
  </si>
  <si>
    <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</si>
  <si>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 xml:space="preserve">0% APR for 24, 36 and 48 Months with Equal Payments: Available on purchases of select products charged to a Samsung Financing account. Minimum purchase: $49 for 24 months on phones, mobile accessories, tablets, PCs, and wearables; $299.99 for 36 months on phones, mobile accessories, tablets, PCs and wearables; $499.99 for 36 months on TVs; and $999.99 for 48 months on TVs. 0% APR from date of eligible purchase until paid in full. Monthly payment equals the eligible purchase amount multiplied by a repayment factor and rounded to the nearest penny (repayment factors: .04167 for 24 month, .02778 for 36 month, .02083 for 48 month). Last payment may vary due to rounding. Total amount of payments will not exceed eligible purchase amount. Other transactions and fees affect overall minimum payment amount. Advertised payment amount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
</t>
  </si>
  <si>
    <t>No Interest if Paid in Full within 6, 12, 24 Months: Available on purchases on Samsung.com charged to a Samsung Financing Program Account; on purchases of $250 to $499.99 for 6 months, $500 or more for 12 months. To avoid interest, you must pay the full promo balance before the promo period ends. If you do not, we will charge interest from the purchase date at the standard Purchase APR. After the promo period ends, the standard APR also applies to the remaining balance and the charged interest. You are required to make minimum payments, but minimum payments will not pay off the balance on time. You must make larger payments to avoid the interest. Advertised monthly payment, if any, is greater than your required minimum monthly payment and excludes taxes, delivery or other charges. Limited Time Offer. Regular account terms apply to non promo purchases. Minimum interest charge: $1. Standard Purchase APR: 29.99%. Prior purchases excluded. Account must be in good standing. Subject to credit approval. Samsung Financing Program Account issued by TD Bank, N.A.</t>
  </si>
  <si>
    <t>01132021_palette_reserve_t3</t>
  </si>
  <si>
    <t>01132021_palette_reserve_t3_confirmation</t>
  </si>
  <si>
    <t xml:space="preserve">18+ &amp; Continental US/DC only (PR/USVI not eligible). By 01/28/21 at 11:59 PM EST ("Purchase Period"), pre-order and purchase the next Galaxy with Samsung Financing, Carrier specific financing (when available as a payment method), or outright purchase at full retail price ("Qualifying Purchase"), and receive a $50 Samsung Credit ("Reservation Gift"). Reservation Gift applicable to customers that reserved the latest Galaxy in the reserve period from 12/22/2021 to 1/13/2021 at 11:59 PM EST and pre-order and purchase the next Samsung Galaxy device on an installment plan, 2-year contract plan, lease, or outright purchase at full retail price ("Qualifying Purchase") between 01/14/21 at 11:00 AM EST and 01/28/21 at 11:59 PM EST. Holders of a reservation for the next Galaxy device can receive a second Reservation Gift, a $10 Samsung Credit, by completing their pre-order and purchase in the Shop Samsung app by 01/29/21 at 12:00 AM EST. Samsung Credit is valid only at www.Samsung.com or in the Shop Samsung App for use towards an eligible purchase, including wearables, tablets, PCs, and select accessories, and is valid only until 3/31/2021 at 11:59 PM EST ("Expiration Date"). Reservation Gifts subject to availability and are non-transferrable. Limit one (1) of each available Reservation Gift per Qualifying Purchase. Gifts only available while supplies last. When making a Qualifying Purchase on Samsung.com or in the Shop Samsung App, you must either (i) use the Reservation Gift at check-out or (ii) not use any of the Reservation Gift at check-out and receive the Reservation Gift by email approximately 35 days after the delivery of your Qualifying Purchase. This is a one-time use certificate; any value not used when making a Qualifying Purchase or by the Expiration Date is forfeited. Additional restrictions apply. Void where prohibited or restricted by law. Samsung reserves the right to modify or discontinue this offer at any time by posting notice in the app or on the website. </t>
  </si>
  <si>
    <t>It's the final hours to reserve the next Galaxy and get rewarded.</t>
  </si>
  <si>
    <t>Act before 9:59AM EST on January 14th to unlock your exclusive, instant credit offers and more.</t>
  </si>
  <si>
    <t>Reserve your spot in line for pre-order access, receive up to an extra $60 instant credit1 and look forward to saving with enhanced trade-in values.
Best of all? There is no commitment to purchase if you decide to pass on the latest and greatest from Galaxy.</t>
  </si>
  <si>
    <t>You’re invited to watch and learn about the next generation of Galaxy. Tune in to the livestream on samsung.com on January 14th at 10:00AM EST as we unveil a whole new world of possibilities.</t>
  </si>
  <si>
    <t>, it's the final hours to reserve the next Galaxy and get rewarded.</t>
  </si>
  <si>
    <t>Or text "Reserve" to 52608 to instantly reserve.
Messaging and data rates may apply.</t>
  </si>
  <si>
    <t>Unlock up to an extra $60 instant credit. Don’t miss out on this exclusive, commitment-free offer.</t>
  </si>
  <si>
    <t>Device Type</t>
  </si>
  <si>
    <t>Tiers</t>
  </si>
  <si>
    <t>S.com  Regular Screen Trade-in Credit</t>
  </si>
  <si>
    <t>Jan Map Value</t>
  </si>
  <si>
    <t xml:space="preserve">Plus up
Value </t>
  </si>
  <si>
    <t>Mix %</t>
  </si>
  <si>
    <t>Net Plus Up value per unit</t>
  </si>
  <si>
    <t>S.com Cracked Trade-in Credit</t>
  </si>
  <si>
    <t>Samsung</t>
  </si>
  <si>
    <t>Galaxy Note 20 5G Ultra</t>
  </si>
  <si>
    <t>Galaxy Note 20 5G</t>
  </si>
  <si>
    <t>Galaxy S20 Ultra</t>
  </si>
  <si>
    <t>Galaxy S20+</t>
  </si>
  <si>
    <t>Galaxy S20</t>
  </si>
  <si>
    <t>Galaxy S20FE</t>
  </si>
  <si>
    <t>Galaxy Note 10+</t>
  </si>
  <si>
    <t>Galaxy Note 10</t>
  </si>
  <si>
    <t>Galaxy S10+</t>
  </si>
  <si>
    <t>Galaxy S10</t>
  </si>
  <si>
    <t>Galaxy S10e</t>
  </si>
  <si>
    <t>Galaxy Note 9</t>
  </si>
  <si>
    <t>Galaxy S9+</t>
  </si>
  <si>
    <t>Galaxy S9</t>
  </si>
  <si>
    <t>Galaxy Note 8</t>
  </si>
  <si>
    <t>N-4</t>
  </si>
  <si>
    <t>Galaxy S8+</t>
  </si>
  <si>
    <t>Galaxy S8</t>
  </si>
  <si>
    <t>Galaxy S8 Active</t>
  </si>
  <si>
    <t>Galaxy S7 EDGE</t>
  </si>
  <si>
    <t>Galaxy S7</t>
  </si>
  <si>
    <t>Galaxy S7 Active</t>
  </si>
  <si>
    <t>A71</t>
  </si>
  <si>
    <t>A51 5G</t>
  </si>
  <si>
    <t>A51</t>
  </si>
  <si>
    <t>Apple</t>
  </si>
  <si>
    <t>iPhone 12 Pro Max</t>
  </si>
  <si>
    <t>LO</t>
  </si>
  <si>
    <t>iPhone 12 Pro</t>
  </si>
  <si>
    <t>iPhone 12</t>
  </si>
  <si>
    <t>iPhone 12 Mini</t>
  </si>
  <si>
    <t>iPhone 11 Pro Max</t>
  </si>
  <si>
    <t>iPhone 11 Pro</t>
  </si>
  <si>
    <t>iPhone 11</t>
  </si>
  <si>
    <t>iPhone SE</t>
  </si>
  <si>
    <t>iPhone XS Max</t>
  </si>
  <si>
    <t>iPhone XS</t>
  </si>
  <si>
    <t>iPhone XR</t>
  </si>
  <si>
    <t>iPhone X</t>
  </si>
  <si>
    <t>IPHONE 8 Plus</t>
  </si>
  <si>
    <t>iPhone 8 Plus</t>
  </si>
  <si>
    <t>iPhone 8</t>
  </si>
  <si>
    <t>iPhone 7 Plus</t>
  </si>
  <si>
    <t>iPhone 7</t>
  </si>
  <si>
    <t>iPhone 6S</t>
  </si>
  <si>
    <t>iPhone 6s Plus</t>
  </si>
  <si>
    <t>Google</t>
  </si>
  <si>
    <t>Pixel 4 XL</t>
  </si>
  <si>
    <t>OA</t>
  </si>
  <si>
    <t>Pixel 4</t>
  </si>
  <si>
    <t>Pixel 3</t>
  </si>
  <si>
    <t>Pixel 3 XL</t>
  </si>
  <si>
    <t>Pixel 3a XL</t>
  </si>
  <si>
    <t>Pixel 3a</t>
  </si>
  <si>
    <t>All other SmartPhones</t>
  </si>
  <si>
    <t>eml-mb-cph-0121-3138-Catch_All</t>
  </si>
  <si>
    <t>eml-mb-cph-0121-3138-N1</t>
  </si>
  <si>
    <t>eml-mb-cph-0121-3138-N3</t>
  </si>
  <si>
    <t>eml-mb-cph-0121-3138-N2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</si>
</sst>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6" formatCode="&quot;$&quot;#,##0_);[Red]\(&quot;$&quot;#,##0\)"/>
    <numFmt numFmtId="8" formatCode="&quot;$&quot;#,##0.00_);[Red]\(&quot;$&quot;#,##0.00\)"/>
    <numFmt numFmtId="44" formatCode="_(&quot;$&quot;* #,##0.00_);_(&quot;$&quot;* \(#,##0.00\);_(&quot;$&quot;* &quot;-&quot;??_);_(@_)"/>
    <numFmt numFmtId="164" formatCode="&quot;$&quot;#,##0"/>
    <numFmt numFmtId="165" formatCode="0.0%"/>
  </numFmts>
  <fonts count="36" x14ac:knownFonts="1">
    <font>
      <sz val="11"/>
      <color theme="1"/>
      <name val="Calibri"/>
      <family val="2"/>
      <scheme val="minor"/>
    </font>
    <font>
      <sz val="11"/>
      <color rgb="FF9C0006"/>
      <name val="Calibri"/>
      <family val="2"/>
      <scheme val="minor"/>
    </font>
    <font>
      <sz val="11"/>
      <color rgb="FFFF0000"/>
      <name val="Calibri"/>
      <family val="2"/>
      <scheme val="minor"/>
    </font>
    <font>
      <b/>
      <sz val="11"/>
      <color theme="1"/>
      <name val="Calibri"/>
      <family val="2"/>
      <scheme val="minor"/>
    </font>
    <font>
      <sz val="10"/>
      <color theme="1"/>
      <name val="Calibri"/>
      <family val="2"/>
      <scheme val="minor"/>
    </font>
    <font>
      <u/>
      <sz val="11"/>
      <color theme="10"/>
      <name val="Calibri"/>
      <family val="2"/>
      <scheme val="minor"/>
    </font>
    <font>
      <sz val="11"/>
      <name val="Calibri"/>
      <family val="2"/>
      <scheme val="minor"/>
    </font>
    <font>
      <sz val="8"/>
      <color theme="1"/>
      <name val="Calibri"/>
      <family val="2"/>
      <scheme val="minor"/>
    </font>
    <font>
      <b/>
      <sz val="11"/>
      <color rgb="FFFF0000"/>
      <name val="Calibri"/>
      <family val="2"/>
      <scheme val="minor"/>
    </font>
    <font>
      <b/>
      <sz val="11"/>
      <color rgb="FFC00000"/>
      <name val="Century Gothic"/>
      <family val="2"/>
    </font>
    <font>
      <sz val="11"/>
      <color rgb="FF000000"/>
      <name val="Calibri"/>
      <family val="2"/>
      <scheme val="minor"/>
    </font>
    <font>
      <b/>
      <sz val="11"/>
      <color theme="0"/>
      <name val="Calibri"/>
      <family val="2"/>
      <scheme val="minor"/>
    </font>
    <font>
      <sz val="11"/>
      <color theme="0"/>
      <name val="Calibri"/>
      <family val="2"/>
      <scheme val="minor"/>
    </font>
    <font>
      <u/>
      <sz val="11"/>
      <color theme="11"/>
      <name val="Calibri"/>
      <family val="2"/>
      <scheme val="minor"/>
    </font>
    <font>
      <sz val="11"/>
      <color rgb="FF172B4D"/>
      <name val="Segoe UI"/>
      <family val="2"/>
    </font>
    <font>
      <sz val="11"/>
      <color theme="1"/>
      <name val="Calibri"/>
      <family val="2"/>
      <scheme val="minor"/>
    </font>
    <font>
      <b/>
      <u/>
      <sz val="12"/>
      <color theme="1"/>
      <name val="Calibri"/>
      <family val="2"/>
      <scheme val="minor"/>
    </font>
    <font>
      <b/>
      <u/>
      <sz val="12"/>
      <name val="Calibri"/>
      <family val="2"/>
      <scheme val="minor"/>
    </font>
    <font>
      <sz val="12"/>
      <color theme="1"/>
      <name val="Calibri"/>
      <family val="2"/>
      <scheme val="minor"/>
    </font>
    <font>
      <b/>
      <sz val="12"/>
      <color rgb="FF000000"/>
      <name val="Calibri"/>
      <family val="2"/>
    </font>
    <font>
      <b/>
      <sz val="12"/>
      <name val="Calibri"/>
      <family val="2"/>
    </font>
    <font>
      <b/>
      <sz val="12"/>
      <color theme="0"/>
      <name val="Calibri"/>
      <family val="2"/>
    </font>
    <font>
      <b/>
      <sz val="12"/>
      <color theme="0"/>
      <name val="Calibri"/>
      <family val="2"/>
      <scheme val="minor"/>
    </font>
    <font>
      <sz val="12"/>
      <color rgb="FF000000"/>
      <name val="Calibri"/>
      <family val="2"/>
    </font>
    <font>
      <b/>
      <sz val="12"/>
      <color theme="1"/>
      <name val="Calibri"/>
      <family val="2"/>
      <scheme val="minor"/>
    </font>
    <font>
      <sz val="12"/>
      <name val="Calibri"/>
      <family val="2"/>
    </font>
    <font>
      <sz val="12"/>
      <name val="Calibri"/>
      <family val="2"/>
      <scheme val="minor"/>
    </font>
    <font>
      <sz val="12"/>
      <color theme="9"/>
      <name val="Calibri"/>
      <family val="2"/>
      <scheme val="minor"/>
    </font>
    <font>
      <sz val="12"/>
      <color theme="9"/>
      <name val="Calibri"/>
      <family val="2"/>
    </font>
    <font>
      <b/>
      <sz val="12"/>
      <color theme="9"/>
      <name val="Calibri"/>
      <family val="2"/>
      <scheme val="minor"/>
    </font>
    <font>
      <sz val="11"/>
      <color theme="9"/>
      <name val="Calibri"/>
      <family val="2"/>
      <scheme val="minor"/>
    </font>
    <font>
      <sz val="12"/>
      <color theme="8"/>
      <name val="Calibri"/>
      <family val="2"/>
      <scheme val="minor"/>
    </font>
    <font>
      <b/>
      <sz val="12"/>
      <name val="Calibri"/>
      <family val="2"/>
      <scheme val="minor"/>
    </font>
    <font>
      <sz val="12"/>
      <color rgb="FFFF0000"/>
      <name val="Calibri"/>
      <family val="2"/>
    </font>
    <font>
      <sz val="12"/>
      <color theme="8"/>
      <name val="Calibri"/>
      <family val="2"/>
    </font>
    <font>
      <sz val="12"/>
      <color rgb="FFFFFFFF"/>
      <name val="Calibri"/>
      <family val="2"/>
    </font>
  </fonts>
  <fills count="11">
    <fill>
      <patternFill patternType="none"/>
    </fill>
    <fill>
      <patternFill patternType="gray125"/>
    </fill>
    <fill>
      <patternFill patternType="solid">
        <fgColor rgb="FFFFC7CE"/>
      </patternFill>
    </fill>
    <fill>
      <patternFill patternType="solid">
        <fgColor rgb="FFFFFF00"/>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0"/>
        <bgColor indexed="64"/>
      </patternFill>
    </fill>
    <fill>
      <patternFill patternType="solid">
        <fgColor theme="1"/>
        <bgColor indexed="64"/>
      </patternFill>
    </fill>
    <fill>
      <patternFill patternType="solid">
        <fgColor theme="8" tint="0.79998168889431442"/>
        <bgColor indexed="64"/>
      </patternFill>
    </fill>
    <fill>
      <patternFill patternType="solid">
        <fgColor rgb="FF44546A"/>
        <bgColor indexed="64"/>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0" fontId="1" fillId="2" borderId="0" applyNumberFormat="0" applyBorder="0" applyAlignment="0" applyProtection="0"/>
    <xf numFmtId="0" fontId="5" fillId="0" borderId="0" applyNumberFormat="0" applyFill="0" applyBorder="0" applyAlignment="0" applyProtection="0"/>
    <xf numFmtId="0" fontId="13" fillId="0" borderId="0" applyNumberFormat="0" applyFill="0" applyBorder="0" applyAlignment="0" applyProtection="0"/>
    <xf numFmtId="0" fontId="5" fillId="0" borderId="0"/>
    <xf numFmtId="44" fontId="15" fillId="0" borderId="0" applyFont="0" applyFill="0" applyBorder="0" applyAlignment="0" applyProtection="0"/>
    <xf numFmtId="9" fontId="15" fillId="0" borderId="0" applyFont="0" applyFill="0" applyBorder="0" applyAlignment="0" applyProtection="0"/>
  </cellStyleXfs>
  <cellXfs count="117">
    <xf numFmtId="0" fontId="0" fillId="0" borderId="0" xfId="0"/>
    <xf numFmtId="0" fontId="0" fillId="0" borderId="0" xfId="0" applyAlignment="1">
      <alignment vertical="center"/>
    </xf>
    <xf numFmtId="0" fontId="0" fillId="0" borderId="1" xfId="0" applyBorder="1" applyAlignment="1">
      <alignment vertical="center"/>
    </xf>
    <xf numFmtId="0" fontId="4" fillId="0" borderId="1" xfId="0" applyFont="1" applyBorder="1" applyAlignment="1">
      <alignment horizontal="left" vertical="top" wrapText="1"/>
    </xf>
    <xf numFmtId="0" fontId="5" fillId="0" borderId="1" xfId="2"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xf>
    <xf numFmtId="0" fontId="5" fillId="0" borderId="1" xfId="2" applyBorder="1" applyAlignment="1">
      <alignment horizontal="left" vertical="center"/>
    </xf>
    <xf numFmtId="0" fontId="0" fillId="3" borderId="2" xfId="0" applyFill="1" applyBorder="1"/>
    <xf numFmtId="0" fontId="0" fillId="0" borderId="1" xfId="0" applyBorder="1"/>
    <xf numFmtId="0" fontId="7" fillId="0" borderId="1" xfId="0" applyFont="1" applyBorder="1" applyAlignment="1">
      <alignment wrapText="1"/>
    </xf>
    <xf numFmtId="0" fontId="8" fillId="0" borderId="1" xfId="0" applyFont="1" applyBorder="1"/>
    <xf numFmtId="0" fontId="9" fillId="0" borderId="0" xfId="0" applyFont="1"/>
    <xf numFmtId="0" fontId="6" fillId="6" borderId="0" xfId="1" applyFont="1" applyFill="1"/>
    <xf numFmtId="0" fontId="10" fillId="0" borderId="0" xfId="0" applyFont="1"/>
    <xf numFmtId="0" fontId="0" fillId="0" borderId="3" xfId="0" applyBorder="1"/>
    <xf numFmtId="0" fontId="0" fillId="0" borderId="1" xfId="0" applyBorder="1" applyAlignment="1">
      <alignment horizontal="left" vertical="center" wrapText="1"/>
    </xf>
    <xf numFmtId="0" fontId="0" fillId="0" borderId="1" xfId="0" applyBorder="1" applyAlignment="1">
      <alignment wrapText="1"/>
    </xf>
    <xf numFmtId="0" fontId="3" fillId="4" borderId="3" xfId="0" applyFont="1" applyFill="1" applyBorder="1" applyAlignment="1">
      <alignment horizontal="center" vertical="center"/>
    </xf>
    <xf numFmtId="0" fontId="3" fillId="4" borderId="3" xfId="0" applyFont="1" applyFill="1" applyBorder="1" applyAlignment="1">
      <alignment horizontal="center" vertical="center" wrapText="1"/>
    </xf>
    <xf numFmtId="0" fontId="0" fillId="0" borderId="4" xfId="0" applyBorder="1"/>
    <xf numFmtId="0" fontId="0" fillId="0" borderId="4" xfId="0" applyBorder="1" applyAlignment="1">
      <alignment horizontal="left" vertical="center" wrapText="1"/>
    </xf>
    <xf numFmtId="0" fontId="0" fillId="0" borderId="3" xfId="0" applyBorder="1" applyAlignment="1">
      <alignment horizontal="left" vertical="center" wrapText="1"/>
    </xf>
    <xf numFmtId="6" fontId="0" fillId="0" borderId="0" xfId="0" applyNumberFormat="1"/>
    <xf numFmtId="0" fontId="12" fillId="7" borderId="0" xfId="0" applyFont="1" applyFill="1"/>
    <xf numFmtId="0" fontId="11" fillId="7" borderId="0" xfId="0" applyFont="1" applyFill="1"/>
    <xf numFmtId="0" fontId="2" fillId="0" borderId="0" xfId="0" applyFont="1" applyAlignment="1">
      <alignment vertical="center"/>
    </xf>
    <xf numFmtId="0" fontId="5" fillId="0" borderId="0" xfId="2" applyFill="1"/>
    <xf numFmtId="0" fontId="12" fillId="7" borderId="1" xfId="0" applyFont="1" applyFill="1" applyBorder="1"/>
    <xf numFmtId="0" fontId="12" fillId="7" borderId="1" xfId="0" applyFont="1" applyFill="1" applyBorder="1" applyAlignment="1">
      <alignment horizontal="left"/>
    </xf>
    <xf numFmtId="0" fontId="0" fillId="0" borderId="1" xfId="0" applyBorder="1" applyAlignment="1">
      <alignment horizontal="left"/>
    </xf>
    <xf numFmtId="0" fontId="5" fillId="0" borderId="1" xfId="4" applyBorder="1"/>
    <xf numFmtId="0" fontId="13" fillId="0" borderId="1" xfId="3" applyBorder="1"/>
    <xf numFmtId="0" fontId="0" fillId="0" borderId="0" xfId="0" applyAlignment="1">
      <alignment horizontal="left"/>
    </xf>
    <xf numFmtId="0" fontId="0" fillId="0" borderId="0" xfId="0" applyAlignment="1"/>
    <xf numFmtId="0" fontId="14" fillId="0" borderId="0" xfId="0" applyFont="1"/>
    <xf numFmtId="0" fontId="5" fillId="0" borderId="0" xfId="4"/>
    <xf numFmtId="0" fontId="2" fillId="0" borderId="1" xfId="0" applyFont="1" applyBorder="1"/>
    <xf numFmtId="0" fontId="0" fillId="0" borderId="1" xfId="0" applyBorder="1" applyAlignment="1">
      <alignment vertical="top" wrapText="1"/>
    </xf>
    <xf numFmtId="0" fontId="0" fillId="0" borderId="1" xfId="0" applyBorder="1" applyAlignment="1">
      <alignment horizontal="center" vertical="top" wrapText="1"/>
    </xf>
    <xf numFmtId="0" fontId="0" fillId="0" borderId="4" xfId="0" applyBorder="1" applyAlignment="1">
      <alignment vertical="top" wrapText="1"/>
    </xf>
    <xf numFmtId="0" fontId="16" fillId="0" borderId="1" xfId="0" applyFont="1" applyBorder="1" applyAlignment="1"/>
    <xf numFmtId="0" fontId="17" fillId="0" borderId="1" xfId="0" applyFont="1" applyBorder="1" applyAlignment="1"/>
    <xf numFmtId="10" fontId="17" fillId="0" borderId="1" xfId="6" applyNumberFormat="1" applyFont="1" applyBorder="1" applyAlignment="1"/>
    <xf numFmtId="0" fontId="18" fillId="0" borderId="0" xfId="0" applyFont="1" applyFill="1"/>
    <xf numFmtId="0" fontId="18" fillId="0" borderId="0" xfId="0" applyFont="1"/>
    <xf numFmtId="0" fontId="19" fillId="8" borderId="1" xfId="0" applyFont="1" applyFill="1" applyBorder="1" applyAlignment="1">
      <alignment horizontal="left" vertical="center" wrapText="1"/>
    </xf>
    <xf numFmtId="0" fontId="20" fillId="8" borderId="1" xfId="0" applyFont="1" applyFill="1" applyBorder="1" applyAlignment="1">
      <alignment horizontal="left" vertical="center" wrapText="1"/>
    </xf>
    <xf numFmtId="10" fontId="20" fillId="8" borderId="1" xfId="6" applyNumberFormat="1" applyFont="1" applyFill="1" applyBorder="1" applyAlignment="1">
      <alignment horizontal="left" vertical="center" wrapText="1"/>
    </xf>
    <xf numFmtId="0" fontId="21" fillId="7" borderId="1" xfId="0" applyFont="1" applyFill="1" applyBorder="1" applyAlignment="1">
      <alignment horizontal="left" wrapText="1"/>
    </xf>
    <xf numFmtId="6" fontId="20" fillId="7" borderId="1" xfId="0" applyNumberFormat="1" applyFont="1" applyFill="1" applyBorder="1" applyAlignment="1">
      <alignment horizontal="right" wrapText="1"/>
    </xf>
    <xf numFmtId="10" fontId="20" fillId="7" borderId="1" xfId="6" applyNumberFormat="1" applyFont="1" applyFill="1" applyBorder="1" applyAlignment="1">
      <alignment horizontal="left" wrapText="1"/>
    </xf>
    <xf numFmtId="0" fontId="22" fillId="0" borderId="0" xfId="0" applyFont="1" applyFill="1"/>
    <xf numFmtId="6" fontId="21" fillId="7" borderId="1" xfId="0" applyNumberFormat="1" applyFont="1" applyFill="1" applyBorder="1" applyAlignment="1">
      <alignment horizontal="right" wrapText="1"/>
    </xf>
    <xf numFmtId="10" fontId="20" fillId="7" borderId="1" xfId="0" applyNumberFormat="1" applyFont="1" applyFill="1" applyBorder="1" applyAlignment="1">
      <alignment horizontal="left" wrapText="1"/>
    </xf>
    <xf numFmtId="0" fontId="18" fillId="0" borderId="1" xfId="0" applyFont="1" applyBorder="1"/>
    <xf numFmtId="0" fontId="23" fillId="0" borderId="1" xfId="0" applyFont="1" applyBorder="1" applyAlignment="1">
      <alignment horizontal="left" wrapText="1"/>
    </xf>
    <xf numFmtId="164" fontId="24" fillId="0" borderId="1" xfId="5" applyNumberFormat="1" applyFont="1" applyFill="1" applyBorder="1" applyAlignment="1"/>
    <xf numFmtId="6" fontId="23" fillId="0" borderId="1" xfId="0" applyNumberFormat="1" applyFont="1" applyFill="1" applyBorder="1" applyAlignment="1">
      <alignment horizontal="right" wrapText="1"/>
    </xf>
    <xf numFmtId="6" fontId="25" fillId="0" borderId="1" xfId="0" applyNumberFormat="1" applyFont="1" applyBorder="1" applyAlignment="1">
      <alignment horizontal="right" wrapText="1"/>
    </xf>
    <xf numFmtId="10" fontId="25" fillId="0" borderId="1" xfId="6" applyNumberFormat="1" applyFont="1" applyBorder="1" applyAlignment="1">
      <alignment horizontal="right" wrapText="1"/>
    </xf>
    <xf numFmtId="8" fontId="18" fillId="0" borderId="1" xfId="0" applyNumberFormat="1" applyFont="1" applyBorder="1"/>
    <xf numFmtId="6" fontId="18" fillId="0" borderId="0" xfId="0" applyNumberFormat="1" applyFont="1" applyFill="1"/>
    <xf numFmtId="0" fontId="26" fillId="0" borderId="1" xfId="0" applyFont="1" applyBorder="1"/>
    <xf numFmtId="164" fontId="24" fillId="0" borderId="1" xfId="5" applyNumberFormat="1" applyFont="1" applyBorder="1" applyAlignment="1"/>
    <xf numFmtId="0" fontId="27" fillId="0" borderId="1" xfId="0" applyFont="1" applyBorder="1"/>
    <xf numFmtId="0" fontId="28" fillId="0" borderId="1" xfId="0" applyFont="1" applyBorder="1" applyAlignment="1">
      <alignment horizontal="left" wrapText="1"/>
    </xf>
    <xf numFmtId="164" fontId="29" fillId="0" borderId="1" xfId="5" applyNumberFormat="1" applyFont="1" applyFill="1" applyBorder="1" applyAlignment="1"/>
    <xf numFmtId="6" fontId="28" fillId="0" borderId="1" xfId="0" applyNumberFormat="1" applyFont="1" applyFill="1" applyBorder="1" applyAlignment="1">
      <alignment horizontal="right" wrapText="1"/>
    </xf>
    <xf numFmtId="6" fontId="28" fillId="0" borderId="1" xfId="0" applyNumberFormat="1" applyFont="1" applyBorder="1" applyAlignment="1">
      <alignment horizontal="right" wrapText="1"/>
    </xf>
    <xf numFmtId="10" fontId="28" fillId="0" borderId="1" xfId="6" applyNumberFormat="1" applyFont="1" applyBorder="1" applyAlignment="1">
      <alignment horizontal="right" wrapText="1"/>
    </xf>
    <xf numFmtId="8" fontId="27" fillId="0" borderId="1" xfId="0" applyNumberFormat="1" applyFont="1" applyBorder="1"/>
    <xf numFmtId="6" fontId="27" fillId="0" borderId="0" xfId="0" applyNumberFormat="1" applyFont="1" applyFill="1"/>
    <xf numFmtId="164" fontId="29" fillId="0" borderId="1" xfId="5" applyNumberFormat="1" applyFont="1" applyBorder="1" applyAlignment="1"/>
    <xf numFmtId="0" fontId="30" fillId="0" borderId="0" xfId="0" applyFont="1"/>
    <xf numFmtId="8" fontId="31" fillId="0" borderId="1" xfId="0" applyNumberFormat="1" applyFont="1" applyBorder="1"/>
    <xf numFmtId="165" fontId="28" fillId="0" borderId="1" xfId="6" applyNumberFormat="1" applyFont="1" applyBorder="1" applyAlignment="1">
      <alignment horizontal="right" wrapText="1"/>
    </xf>
    <xf numFmtId="164" fontId="32" fillId="0" borderId="1" xfId="5" applyNumberFormat="1" applyFont="1" applyBorder="1" applyAlignment="1"/>
    <xf numFmtId="0" fontId="18" fillId="0" borderId="1" xfId="0" applyFont="1" applyFill="1" applyBorder="1"/>
    <xf numFmtId="0" fontId="33" fillId="0" borderId="1" xfId="0" applyFont="1" applyBorder="1" applyAlignment="1">
      <alignment horizontal="left" wrapText="1"/>
    </xf>
    <xf numFmtId="6" fontId="34" fillId="0" borderId="1" xfId="0" applyNumberFormat="1" applyFont="1" applyFill="1" applyBorder="1" applyAlignment="1">
      <alignment horizontal="right" wrapText="1"/>
    </xf>
    <xf numFmtId="164" fontId="24" fillId="7" borderId="1" xfId="5" applyNumberFormat="1" applyFont="1" applyFill="1" applyBorder="1" applyAlignment="1"/>
    <xf numFmtId="0" fontId="18" fillId="0" borderId="1" xfId="0" applyFont="1" applyFill="1" applyBorder="1" applyAlignment="1">
      <alignment horizontal="left"/>
    </xf>
    <xf numFmtId="0" fontId="25" fillId="0" borderId="1" xfId="0" applyFont="1" applyFill="1" applyBorder="1" applyAlignment="1">
      <alignment horizontal="left" wrapText="1"/>
    </xf>
    <xf numFmtId="0" fontId="26" fillId="0" borderId="1" xfId="0" applyFont="1" applyFill="1" applyBorder="1" applyAlignment="1">
      <alignment horizontal="left"/>
    </xf>
    <xf numFmtId="0" fontId="34" fillId="0" borderId="1" xfId="0" applyFont="1" applyFill="1" applyBorder="1" applyAlignment="1">
      <alignment horizontal="left" wrapText="1"/>
    </xf>
    <xf numFmtId="6" fontId="34" fillId="0" borderId="1" xfId="0" applyNumberFormat="1" applyFont="1" applyBorder="1" applyAlignment="1">
      <alignment horizontal="right" wrapText="1"/>
    </xf>
    <xf numFmtId="10" fontId="34" fillId="0" borderId="1" xfId="6" applyNumberFormat="1" applyFont="1" applyBorder="1" applyAlignment="1">
      <alignment horizontal="right" wrapText="1"/>
    </xf>
    <xf numFmtId="6" fontId="31" fillId="0" borderId="0" xfId="0" applyNumberFormat="1" applyFont="1" applyFill="1"/>
    <xf numFmtId="0" fontId="25" fillId="0" borderId="1" xfId="0" applyFont="1" applyBorder="1" applyAlignment="1">
      <alignment horizontal="left" wrapText="1"/>
    </xf>
    <xf numFmtId="0" fontId="35" fillId="9" borderId="1" xfId="0" applyFont="1" applyFill="1" applyBorder="1" applyAlignment="1">
      <alignment horizontal="left" wrapText="1"/>
    </xf>
    <xf numFmtId="0" fontId="33" fillId="9" borderId="1" xfId="0" applyFont="1" applyFill="1" applyBorder="1" applyAlignment="1">
      <alignment horizontal="left" wrapText="1"/>
    </xf>
    <xf numFmtId="10" fontId="25" fillId="9" borderId="1" xfId="0" applyNumberFormat="1" applyFont="1" applyFill="1" applyBorder="1" applyAlignment="1">
      <alignment horizontal="left" wrapText="1"/>
    </xf>
    <xf numFmtId="0" fontId="23" fillId="10" borderId="1" xfId="0" applyFont="1" applyFill="1" applyBorder="1" applyAlignment="1">
      <alignment horizontal="left" wrapText="1"/>
    </xf>
    <xf numFmtId="164" fontId="24" fillId="10" borderId="1" xfId="5" applyNumberFormat="1" applyFont="1" applyFill="1" applyBorder="1" applyAlignment="1"/>
    <xf numFmtId="6" fontId="23" fillId="10" borderId="1" xfId="0" applyNumberFormat="1" applyFont="1" applyFill="1" applyBorder="1" applyAlignment="1">
      <alignment horizontal="right" wrapText="1"/>
    </xf>
    <xf numFmtId="6" fontId="25" fillId="10" borderId="1" xfId="0" applyNumberFormat="1" applyFont="1" applyFill="1" applyBorder="1" applyAlignment="1">
      <alignment horizontal="right" wrapText="1"/>
    </xf>
    <xf numFmtId="10" fontId="25" fillId="10" borderId="1" xfId="6" applyNumberFormat="1" applyFont="1" applyFill="1" applyBorder="1" applyAlignment="1">
      <alignment horizontal="right" wrapText="1"/>
    </xf>
    <xf numFmtId="8" fontId="18" fillId="10" borderId="1" xfId="0" applyNumberFormat="1" applyFont="1" applyFill="1" applyBorder="1"/>
    <xf numFmtId="0" fontId="23" fillId="10" borderId="1" xfId="0" applyFont="1" applyFill="1" applyBorder="1" applyAlignment="1">
      <alignment horizontal="left"/>
    </xf>
    <xf numFmtId="0" fontId="0" fillId="0" borderId="3"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3" fillId="5" borderId="10" xfId="0" applyFont="1" applyFill="1" applyBorder="1" applyAlignment="1">
      <alignment horizontal="center"/>
    </xf>
    <xf numFmtId="0" fontId="3" fillId="5" borderId="9" xfId="0" applyFont="1" applyFill="1" applyBorder="1" applyAlignment="1">
      <alignment horizontal="center"/>
    </xf>
    <xf numFmtId="0" fontId="3" fillId="5" borderId="8" xfId="0" applyFont="1" applyFill="1" applyBorder="1" applyAlignment="1">
      <alignment horizontal="center"/>
    </xf>
    <xf numFmtId="0" fontId="3" fillId="4" borderId="1" xfId="0" applyFont="1" applyFill="1" applyBorder="1" applyAlignment="1">
      <alignment horizontal="center" wrapText="1"/>
    </xf>
    <xf numFmtId="0" fontId="5" fillId="0" borderId="1" xfId="2" applyBorder="1" applyAlignment="1">
      <alignment horizontal="left"/>
    </xf>
    <xf numFmtId="0" fontId="3" fillId="3" borderId="7"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5" xfId="0" applyFont="1" applyFill="1" applyBorder="1" applyAlignment="1">
      <alignment horizontal="center" vertical="center"/>
    </xf>
    <xf numFmtId="0" fontId="0" fillId="0" borderId="4" xfId="0" applyBorder="1" applyAlignment="1">
      <alignment horizontal="center" vertical="center"/>
    </xf>
    <xf numFmtId="0" fontId="5" fillId="0" borderId="3" xfId="2" applyBorder="1" applyAlignment="1">
      <alignment horizontal="center" vertical="center" wrapText="1"/>
    </xf>
    <xf numFmtId="0" fontId="5" fillId="0" borderId="4" xfId="2" applyBorder="1" applyAlignment="1">
      <alignment horizontal="center" vertical="center" wrapText="1"/>
    </xf>
    <xf numFmtId="0" fontId="5" fillId="0" borderId="2" xfId="2" applyBorder="1" applyAlignment="1">
      <alignment horizontal="center" vertical="center" wrapText="1"/>
    </xf>
  </cellXfs>
  <cellStyles count="7">
    <cellStyle name="Bad" xfId="1" builtinId="27"/>
    <cellStyle name="Currency" xfId="5" builtinId="4"/>
    <cellStyle name="Followed Hyperlink" xfId="3" builtinId="9"/>
    <cellStyle name="Hyperlink" xfId="2" builtinId="8"/>
    <cellStyle name="Hyperlink 2" xfId="4"/>
    <cellStyle name="Normal" xfId="0" builtinId="0"/>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media/image7.jpeg"/><Relationship Id="rId1" Type="http://schemas.openxmlformats.org/officeDocument/2006/relationships/image" Target="../media/image6.jpeg"/><Relationship Id="rId4"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1</xdr:col>
      <xdr:colOff>38099</xdr:colOff>
      <xdr:row>13</xdr:row>
      <xdr:rowOff>1993900</xdr:rowOff>
    </xdr:from>
    <xdr:to>
      <xdr:col>1</xdr:col>
      <xdr:colOff>4025118</xdr:colOff>
      <xdr:row>14</xdr:row>
      <xdr:rowOff>355600</xdr:rowOff>
    </xdr:to>
    <xdr:pic>
      <xdr:nvPicPr>
        <xdr:cNvPr id="2" name="Picture 1">
          <a:extLst>
            <a:ext uri="{FF2B5EF4-FFF2-40B4-BE49-F238E27FC236}">
              <a16:creationId xmlns:a16="http://schemas.microsoft.com/office/drawing/2014/main" id="{9C51FF72-075D-43D8-B450-62D6FC778121}"/>
            </a:ext>
          </a:extLst>
        </xdr:cNvPr>
        <xdr:cNvPicPr>
          <a:picLocks noChangeAspect="1"/>
        </xdr:cNvPicPr>
      </xdr:nvPicPr>
      <xdr:blipFill>
        <a:blip xmlns:r="http://schemas.openxmlformats.org/officeDocument/2006/relationships" r:embed="rId1"/>
        <a:stretch>
          <a:fillRect/>
        </a:stretch>
      </xdr:blipFill>
      <xdr:spPr>
        <a:xfrm>
          <a:off x="638174" y="20520025"/>
          <a:ext cx="3987019" cy="1447800"/>
        </a:xfrm>
        <a:prstGeom prst="rect">
          <a:avLst/>
        </a:prstGeom>
      </xdr:spPr>
    </xdr:pic>
    <xdr:clientData/>
  </xdr:twoCellAnchor>
  <xdr:twoCellAnchor editAs="oneCell">
    <xdr:from>
      <xdr:col>1</xdr:col>
      <xdr:colOff>355600</xdr:colOff>
      <xdr:row>10</xdr:row>
      <xdr:rowOff>3441700</xdr:rowOff>
    </xdr:from>
    <xdr:to>
      <xdr:col>1</xdr:col>
      <xdr:colOff>3936552</xdr:colOff>
      <xdr:row>11</xdr:row>
      <xdr:rowOff>415651</xdr:rowOff>
    </xdr:to>
    <xdr:pic>
      <xdr:nvPicPr>
        <xdr:cNvPr id="4" name="Picture 3">
          <a:extLst>
            <a:ext uri="{FF2B5EF4-FFF2-40B4-BE49-F238E27FC236}">
              <a16:creationId xmlns:a16="http://schemas.microsoft.com/office/drawing/2014/main" id="{7160A2FB-2B9E-4FFE-A282-D04CC575C9F5}"/>
            </a:ext>
          </a:extLst>
        </xdr:cNvPr>
        <xdr:cNvPicPr>
          <a:picLocks noChangeAspect="1"/>
        </xdr:cNvPicPr>
      </xdr:nvPicPr>
      <xdr:blipFill>
        <a:blip xmlns:r="http://schemas.openxmlformats.org/officeDocument/2006/relationships" r:embed="rId2"/>
        <a:stretch>
          <a:fillRect/>
        </a:stretch>
      </xdr:blipFill>
      <xdr:spPr>
        <a:xfrm>
          <a:off x="955675" y="13023850"/>
          <a:ext cx="3580952" cy="2174602"/>
        </a:xfrm>
        <a:prstGeom prst="rect">
          <a:avLst/>
        </a:prstGeom>
      </xdr:spPr>
    </xdr:pic>
    <xdr:clientData/>
  </xdr:twoCellAnchor>
  <xdr:twoCellAnchor editAs="oneCell">
    <xdr:from>
      <xdr:col>1</xdr:col>
      <xdr:colOff>215900</xdr:colOff>
      <xdr:row>15</xdr:row>
      <xdr:rowOff>304800</xdr:rowOff>
    </xdr:from>
    <xdr:to>
      <xdr:col>1</xdr:col>
      <xdr:colOff>3920662</xdr:colOff>
      <xdr:row>15</xdr:row>
      <xdr:rowOff>2419086</xdr:rowOff>
    </xdr:to>
    <xdr:pic>
      <xdr:nvPicPr>
        <xdr:cNvPr id="5" name="Picture 4">
          <a:extLst>
            <a:ext uri="{FF2B5EF4-FFF2-40B4-BE49-F238E27FC236}">
              <a16:creationId xmlns:a16="http://schemas.microsoft.com/office/drawing/2014/main" id="{563081A2-AE41-439F-84D3-4C904032DCA7}"/>
            </a:ext>
          </a:extLst>
        </xdr:cNvPr>
        <xdr:cNvPicPr>
          <a:picLocks noChangeAspect="1"/>
        </xdr:cNvPicPr>
      </xdr:nvPicPr>
      <xdr:blipFill>
        <a:blip xmlns:r="http://schemas.openxmlformats.org/officeDocument/2006/relationships" r:embed="rId3"/>
        <a:stretch>
          <a:fillRect/>
        </a:stretch>
      </xdr:blipFill>
      <xdr:spPr>
        <a:xfrm>
          <a:off x="815975" y="25003125"/>
          <a:ext cx="3704762" cy="2114286"/>
        </a:xfrm>
        <a:prstGeom prst="rect">
          <a:avLst/>
        </a:prstGeom>
      </xdr:spPr>
    </xdr:pic>
    <xdr:clientData/>
  </xdr:twoCellAnchor>
  <xdr:twoCellAnchor editAs="oneCell">
    <xdr:from>
      <xdr:col>1</xdr:col>
      <xdr:colOff>1313296</xdr:colOff>
      <xdr:row>5</xdr:row>
      <xdr:rowOff>187614</xdr:rowOff>
    </xdr:from>
    <xdr:to>
      <xdr:col>1</xdr:col>
      <xdr:colOff>3160402</xdr:colOff>
      <xdr:row>5</xdr:row>
      <xdr:rowOff>4950114</xdr:rowOff>
    </xdr:to>
    <xdr:pic>
      <xdr:nvPicPr>
        <xdr:cNvPr id="3" name="Picture 2">
          <a:extLst>
            <a:ext uri="{FF2B5EF4-FFF2-40B4-BE49-F238E27FC236}">
              <a16:creationId xmlns:a16="http://schemas.microsoft.com/office/drawing/2014/main" id="{755A0911-0978-4A7B-83DA-F8C016172D2C}"/>
            </a:ext>
          </a:extLst>
        </xdr:cNvPr>
        <xdr:cNvPicPr>
          <a:picLocks noChangeAspect="1"/>
        </xdr:cNvPicPr>
      </xdr:nvPicPr>
      <xdr:blipFill>
        <a:blip xmlns:r="http://schemas.openxmlformats.org/officeDocument/2006/relationships" r:embed="rId4"/>
        <a:stretch>
          <a:fillRect/>
        </a:stretch>
      </xdr:blipFill>
      <xdr:spPr>
        <a:xfrm>
          <a:off x="1919432" y="1573069"/>
          <a:ext cx="1847106" cy="4762500"/>
        </a:xfrm>
        <a:prstGeom prst="rect">
          <a:avLst/>
        </a:prstGeom>
      </xdr:spPr>
    </xdr:pic>
    <xdr:clientData/>
  </xdr:twoCellAnchor>
  <xdr:twoCellAnchor editAs="oneCell">
    <xdr:from>
      <xdr:col>1</xdr:col>
      <xdr:colOff>1010226</xdr:colOff>
      <xdr:row>6</xdr:row>
      <xdr:rowOff>1702955</xdr:rowOff>
    </xdr:from>
    <xdr:to>
      <xdr:col>1</xdr:col>
      <xdr:colOff>3391178</xdr:colOff>
      <xdr:row>6</xdr:row>
      <xdr:rowOff>3341050</xdr:rowOff>
    </xdr:to>
    <xdr:pic>
      <xdr:nvPicPr>
        <xdr:cNvPr id="8" name="Picture 7">
          <a:extLst>
            <a:ext uri="{FF2B5EF4-FFF2-40B4-BE49-F238E27FC236}">
              <a16:creationId xmlns:a16="http://schemas.microsoft.com/office/drawing/2014/main" id="{6B0BED16-D85C-4BCF-A544-C9716389C7F6}"/>
            </a:ext>
          </a:extLst>
        </xdr:cNvPr>
        <xdr:cNvPicPr>
          <a:picLocks noChangeAspect="1"/>
        </xdr:cNvPicPr>
      </xdr:nvPicPr>
      <xdr:blipFill>
        <a:blip xmlns:r="http://schemas.openxmlformats.org/officeDocument/2006/relationships" r:embed="rId5"/>
        <a:stretch>
          <a:fillRect/>
        </a:stretch>
      </xdr:blipFill>
      <xdr:spPr>
        <a:xfrm>
          <a:off x="1616362" y="8283864"/>
          <a:ext cx="2380952" cy="1638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16565</xdr:colOff>
      <xdr:row>1</xdr:row>
      <xdr:rowOff>107674</xdr:rowOff>
    </xdr:from>
    <xdr:to>
      <xdr:col>6</xdr:col>
      <xdr:colOff>0</xdr:colOff>
      <xdr:row>4</xdr:row>
      <xdr:rowOff>174349</xdr:rowOff>
    </xdr:to>
    <xdr:sp macro="" textlink="">
      <xdr:nvSpPr>
        <xdr:cNvPr id="8" name="TextBox 7">
          <a:extLst>
            <a:ext uri="{FF2B5EF4-FFF2-40B4-BE49-F238E27FC236}">
              <a16:creationId xmlns:a16="http://schemas.microsoft.com/office/drawing/2014/main" id="{B9B41D29-941F-4129-9FEC-5F3E5C59D4B5}"/>
            </a:ext>
          </a:extLst>
        </xdr:cNvPr>
        <xdr:cNvSpPr txBox="1"/>
      </xdr:nvSpPr>
      <xdr:spPr>
        <a:xfrm>
          <a:off x="629478" y="298174"/>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7</xdr:col>
      <xdr:colOff>16565</xdr:colOff>
      <xdr:row>1</xdr:row>
      <xdr:rowOff>107674</xdr:rowOff>
    </xdr:from>
    <xdr:to>
      <xdr:col>11</xdr:col>
      <xdr:colOff>612913</xdr:colOff>
      <xdr:row>4</xdr:row>
      <xdr:rowOff>174349</xdr:rowOff>
    </xdr:to>
    <xdr:sp macro="" textlink="">
      <xdr:nvSpPr>
        <xdr:cNvPr id="18" name="TextBox 17">
          <a:extLst>
            <a:ext uri="{FF2B5EF4-FFF2-40B4-BE49-F238E27FC236}">
              <a16:creationId xmlns:a16="http://schemas.microsoft.com/office/drawing/2014/main" id="{5E65ECA1-407B-458B-930B-7BC17B30A2E1}"/>
            </a:ext>
          </a:extLst>
        </xdr:cNvPr>
        <xdr:cNvSpPr txBox="1"/>
      </xdr:nvSpPr>
      <xdr:spPr>
        <a:xfrm>
          <a:off x="4306956" y="298174"/>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13</xdr:col>
      <xdr:colOff>16564</xdr:colOff>
      <xdr:row>1</xdr:row>
      <xdr:rowOff>107674</xdr:rowOff>
    </xdr:from>
    <xdr:to>
      <xdr:col>17</xdr:col>
      <xdr:colOff>612912</xdr:colOff>
      <xdr:row>4</xdr:row>
      <xdr:rowOff>174349</xdr:rowOff>
    </xdr:to>
    <xdr:sp macro="" textlink="">
      <xdr:nvSpPr>
        <xdr:cNvPr id="19" name="TextBox 18">
          <a:extLst>
            <a:ext uri="{FF2B5EF4-FFF2-40B4-BE49-F238E27FC236}">
              <a16:creationId xmlns:a16="http://schemas.microsoft.com/office/drawing/2014/main" id="{456AC5A2-CFA1-4B52-B1E7-8558E986FB21}"/>
            </a:ext>
          </a:extLst>
        </xdr:cNvPr>
        <xdr:cNvSpPr txBox="1"/>
      </xdr:nvSpPr>
      <xdr:spPr>
        <a:xfrm>
          <a:off x="7984434" y="298174"/>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19</xdr:col>
      <xdr:colOff>16564</xdr:colOff>
      <xdr:row>1</xdr:row>
      <xdr:rowOff>107674</xdr:rowOff>
    </xdr:from>
    <xdr:to>
      <xdr:col>23</xdr:col>
      <xdr:colOff>612912</xdr:colOff>
      <xdr:row>4</xdr:row>
      <xdr:rowOff>174349</xdr:rowOff>
    </xdr:to>
    <xdr:sp macro="" textlink="">
      <xdr:nvSpPr>
        <xdr:cNvPr id="20" name="TextBox 19">
          <a:extLst>
            <a:ext uri="{FF2B5EF4-FFF2-40B4-BE49-F238E27FC236}">
              <a16:creationId xmlns:a16="http://schemas.microsoft.com/office/drawing/2014/main" id="{DC223CF9-9C94-4435-BEAF-2172553236C7}"/>
            </a:ext>
          </a:extLst>
        </xdr:cNvPr>
        <xdr:cNvSpPr txBox="1"/>
      </xdr:nvSpPr>
      <xdr:spPr>
        <a:xfrm>
          <a:off x="11661912" y="298174"/>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25</xdr:col>
      <xdr:colOff>0</xdr:colOff>
      <xdr:row>1</xdr:row>
      <xdr:rowOff>91108</xdr:rowOff>
    </xdr:from>
    <xdr:to>
      <xdr:col>29</xdr:col>
      <xdr:colOff>596348</xdr:colOff>
      <xdr:row>4</xdr:row>
      <xdr:rowOff>157783</xdr:rowOff>
    </xdr:to>
    <xdr:sp macro="" textlink="">
      <xdr:nvSpPr>
        <xdr:cNvPr id="7" name="TextBox 6">
          <a:extLst>
            <a:ext uri="{FF2B5EF4-FFF2-40B4-BE49-F238E27FC236}">
              <a16:creationId xmlns:a16="http://schemas.microsoft.com/office/drawing/2014/main" id="{ED32D0CD-1E64-4F71-A237-90CE3A2CBE7C}"/>
            </a:ext>
          </a:extLst>
        </xdr:cNvPr>
        <xdr:cNvSpPr txBox="1"/>
      </xdr:nvSpPr>
      <xdr:spPr>
        <a:xfrm>
          <a:off x="15322826" y="281608"/>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31</xdr:col>
      <xdr:colOff>0</xdr:colOff>
      <xdr:row>1</xdr:row>
      <xdr:rowOff>91108</xdr:rowOff>
    </xdr:from>
    <xdr:to>
      <xdr:col>35</xdr:col>
      <xdr:colOff>596347</xdr:colOff>
      <xdr:row>4</xdr:row>
      <xdr:rowOff>157783</xdr:rowOff>
    </xdr:to>
    <xdr:sp macro="" textlink="">
      <xdr:nvSpPr>
        <xdr:cNvPr id="9" name="TextBox 8">
          <a:extLst>
            <a:ext uri="{FF2B5EF4-FFF2-40B4-BE49-F238E27FC236}">
              <a16:creationId xmlns:a16="http://schemas.microsoft.com/office/drawing/2014/main" id="{6A239FBB-BB85-47EF-AB59-6CC8515D2E78}"/>
            </a:ext>
          </a:extLst>
        </xdr:cNvPr>
        <xdr:cNvSpPr txBox="1"/>
      </xdr:nvSpPr>
      <xdr:spPr>
        <a:xfrm>
          <a:off x="19000304" y="281608"/>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36</xdr:col>
      <xdr:colOff>612912</xdr:colOff>
      <xdr:row>1</xdr:row>
      <xdr:rowOff>91108</xdr:rowOff>
    </xdr:from>
    <xdr:to>
      <xdr:col>41</xdr:col>
      <xdr:colOff>596347</xdr:colOff>
      <xdr:row>4</xdr:row>
      <xdr:rowOff>157783</xdr:rowOff>
    </xdr:to>
    <xdr:sp macro="" textlink="">
      <xdr:nvSpPr>
        <xdr:cNvPr id="10" name="TextBox 9">
          <a:extLst>
            <a:ext uri="{FF2B5EF4-FFF2-40B4-BE49-F238E27FC236}">
              <a16:creationId xmlns:a16="http://schemas.microsoft.com/office/drawing/2014/main" id="{5330966A-6BE4-47CE-B16C-15883DBA9DB8}"/>
            </a:ext>
          </a:extLst>
        </xdr:cNvPr>
        <xdr:cNvSpPr txBox="1"/>
      </xdr:nvSpPr>
      <xdr:spPr>
        <a:xfrm>
          <a:off x="22677782" y="281608"/>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42</xdr:col>
      <xdr:colOff>612912</xdr:colOff>
      <xdr:row>1</xdr:row>
      <xdr:rowOff>91108</xdr:rowOff>
    </xdr:from>
    <xdr:to>
      <xdr:col>47</xdr:col>
      <xdr:colOff>596347</xdr:colOff>
      <xdr:row>4</xdr:row>
      <xdr:rowOff>157783</xdr:rowOff>
    </xdr:to>
    <xdr:sp macro="" textlink="">
      <xdr:nvSpPr>
        <xdr:cNvPr id="11" name="TextBox 10">
          <a:extLst>
            <a:ext uri="{FF2B5EF4-FFF2-40B4-BE49-F238E27FC236}">
              <a16:creationId xmlns:a16="http://schemas.microsoft.com/office/drawing/2014/main" id="{363B1833-D08C-4197-A093-A7F26AF1FB3C}"/>
            </a:ext>
          </a:extLst>
        </xdr:cNvPr>
        <xdr:cNvSpPr txBox="1"/>
      </xdr:nvSpPr>
      <xdr:spPr>
        <a:xfrm>
          <a:off x="26355260" y="281608"/>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49</xdr:col>
      <xdr:colOff>0</xdr:colOff>
      <xdr:row>1</xdr:row>
      <xdr:rowOff>49696</xdr:rowOff>
    </xdr:from>
    <xdr:to>
      <xdr:col>53</xdr:col>
      <xdr:colOff>596348</xdr:colOff>
      <xdr:row>4</xdr:row>
      <xdr:rowOff>116371</xdr:rowOff>
    </xdr:to>
    <xdr:sp macro="" textlink="">
      <xdr:nvSpPr>
        <xdr:cNvPr id="12" name="TextBox 11">
          <a:extLst>
            <a:ext uri="{FF2B5EF4-FFF2-40B4-BE49-F238E27FC236}">
              <a16:creationId xmlns:a16="http://schemas.microsoft.com/office/drawing/2014/main" id="{BFBB83FC-6898-4D72-B90B-13F7F34B90D1}"/>
            </a:ext>
          </a:extLst>
        </xdr:cNvPr>
        <xdr:cNvSpPr txBox="1"/>
      </xdr:nvSpPr>
      <xdr:spPr>
        <a:xfrm>
          <a:off x="30032739" y="240196"/>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55</xdr:col>
      <xdr:colOff>0</xdr:colOff>
      <xdr:row>1</xdr:row>
      <xdr:rowOff>49696</xdr:rowOff>
    </xdr:from>
    <xdr:to>
      <xdr:col>59</xdr:col>
      <xdr:colOff>596347</xdr:colOff>
      <xdr:row>4</xdr:row>
      <xdr:rowOff>116371</xdr:rowOff>
    </xdr:to>
    <xdr:sp macro="" textlink="">
      <xdr:nvSpPr>
        <xdr:cNvPr id="13" name="TextBox 12">
          <a:extLst>
            <a:ext uri="{FF2B5EF4-FFF2-40B4-BE49-F238E27FC236}">
              <a16:creationId xmlns:a16="http://schemas.microsoft.com/office/drawing/2014/main" id="{740F373B-9F94-4FB8-B6D6-A60C12FD34A4}"/>
            </a:ext>
          </a:extLst>
        </xdr:cNvPr>
        <xdr:cNvSpPr txBox="1"/>
      </xdr:nvSpPr>
      <xdr:spPr>
        <a:xfrm>
          <a:off x="33710217" y="240196"/>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60</xdr:col>
      <xdr:colOff>612912</xdr:colOff>
      <xdr:row>1</xdr:row>
      <xdr:rowOff>49696</xdr:rowOff>
    </xdr:from>
    <xdr:to>
      <xdr:col>65</xdr:col>
      <xdr:colOff>596347</xdr:colOff>
      <xdr:row>4</xdr:row>
      <xdr:rowOff>116371</xdr:rowOff>
    </xdr:to>
    <xdr:sp macro="" textlink="">
      <xdr:nvSpPr>
        <xdr:cNvPr id="14" name="TextBox 13">
          <a:extLst>
            <a:ext uri="{FF2B5EF4-FFF2-40B4-BE49-F238E27FC236}">
              <a16:creationId xmlns:a16="http://schemas.microsoft.com/office/drawing/2014/main" id="{EA571BE9-20BC-4F82-A65E-716A0A308B13}"/>
            </a:ext>
          </a:extLst>
        </xdr:cNvPr>
        <xdr:cNvSpPr txBox="1"/>
      </xdr:nvSpPr>
      <xdr:spPr>
        <a:xfrm>
          <a:off x="37387695" y="240196"/>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editAs="oneCell">
    <xdr:from>
      <xdr:col>19</xdr:col>
      <xdr:colOff>28061</xdr:colOff>
      <xdr:row>6</xdr:row>
      <xdr:rowOff>185315</xdr:rowOff>
    </xdr:from>
    <xdr:to>
      <xdr:col>21</xdr:col>
      <xdr:colOff>512163</xdr:colOff>
      <xdr:row>59</xdr:row>
      <xdr:rowOff>147215</xdr:rowOff>
    </xdr:to>
    <xdr:pic>
      <xdr:nvPicPr>
        <xdr:cNvPr id="4" name="Picture 3">
          <a:extLst>
            <a:ext uri="{FF2B5EF4-FFF2-40B4-BE49-F238E27FC236}">
              <a16:creationId xmlns:a16="http://schemas.microsoft.com/office/drawing/2014/main" id="{64134F18-B52A-4942-888F-3DDE7E77FD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13844" y="1333656"/>
          <a:ext cx="1703658" cy="10105580"/>
        </a:xfrm>
        <a:prstGeom prst="rect">
          <a:avLst/>
        </a:prstGeom>
      </xdr:spPr>
    </xdr:pic>
    <xdr:clientData/>
  </xdr:twoCellAnchor>
  <xdr:twoCellAnchor editAs="oneCell">
    <xdr:from>
      <xdr:col>12</xdr:col>
      <xdr:colOff>564130</xdr:colOff>
      <xdr:row>6</xdr:row>
      <xdr:rowOff>166565</xdr:rowOff>
    </xdr:from>
    <xdr:to>
      <xdr:col>15</xdr:col>
      <xdr:colOff>435319</xdr:colOff>
      <xdr:row>59</xdr:row>
      <xdr:rowOff>128465</xdr:rowOff>
    </xdr:to>
    <xdr:pic>
      <xdr:nvPicPr>
        <xdr:cNvPr id="6" name="Picture 5">
          <a:extLst>
            <a:ext uri="{FF2B5EF4-FFF2-40B4-BE49-F238E27FC236}">
              <a16:creationId xmlns:a16="http://schemas.microsoft.com/office/drawing/2014/main" id="{43F1CD45-B95E-4618-B49F-C5761C4D08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919087" y="1309565"/>
          <a:ext cx="1709928" cy="10058400"/>
        </a:xfrm>
        <a:prstGeom prst="rect">
          <a:avLst/>
        </a:prstGeom>
      </xdr:spPr>
    </xdr:pic>
    <xdr:clientData/>
  </xdr:twoCellAnchor>
  <xdr:twoCellAnchor editAs="oneCell">
    <xdr:from>
      <xdr:col>7</xdr:col>
      <xdr:colOff>92935</xdr:colOff>
      <xdr:row>7</xdr:row>
      <xdr:rowOff>38401</xdr:rowOff>
    </xdr:from>
    <xdr:to>
      <xdr:col>9</xdr:col>
      <xdr:colOff>577037</xdr:colOff>
      <xdr:row>60</xdr:row>
      <xdr:rowOff>301</xdr:rowOff>
    </xdr:to>
    <xdr:pic>
      <xdr:nvPicPr>
        <xdr:cNvPr id="16" name="Picture 15">
          <a:extLst>
            <a:ext uri="{FF2B5EF4-FFF2-40B4-BE49-F238E27FC236}">
              <a16:creationId xmlns:a16="http://schemas.microsoft.com/office/drawing/2014/main" id="{8F4A51AC-AAB4-438D-A755-D80E7B9E62D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361381" y="1378132"/>
          <a:ext cx="1703658" cy="10105580"/>
        </a:xfrm>
        <a:prstGeom prst="rect">
          <a:avLst/>
        </a:prstGeom>
      </xdr:spPr>
    </xdr:pic>
    <xdr:clientData/>
  </xdr:twoCellAnchor>
  <xdr:twoCellAnchor editAs="oneCell">
    <xdr:from>
      <xdr:col>1</xdr:col>
      <xdr:colOff>13809</xdr:colOff>
      <xdr:row>7</xdr:row>
      <xdr:rowOff>33393</xdr:rowOff>
    </xdr:from>
    <xdr:to>
      <xdr:col>3</xdr:col>
      <xdr:colOff>494776</xdr:colOff>
      <xdr:row>59</xdr:row>
      <xdr:rowOff>186683</xdr:rowOff>
    </xdr:to>
    <xdr:pic>
      <xdr:nvPicPr>
        <xdr:cNvPr id="21" name="Picture 20">
          <a:extLst>
            <a:ext uri="{FF2B5EF4-FFF2-40B4-BE49-F238E27FC236}">
              <a16:creationId xmlns:a16="http://schemas.microsoft.com/office/drawing/2014/main" id="{3AA8FE4A-557D-4DCE-BAEF-EBDFA00F908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23587" y="1373124"/>
          <a:ext cx="1700523" cy="101055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ckie.ong.CORP/Desktop/Palette%20Trade-in%20Final%20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DSA/AppData/Local/Microsoft/Windows/INetCache/Content.Outlook/NTK3DHO6/Copy%20of%20Trade-ins%20Calculator%20Tool%20-%20ePromoter%20(00000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er"/>
      <sheetName val="Palette Trade-in"/>
      <sheetName val="Sheet1"/>
      <sheetName val="N20F Enhanced Trade-in"/>
      <sheetName val="S20F Enhanced Trade-in"/>
      <sheetName val="ZFold TI"/>
      <sheetName val="ZFlip"/>
      <sheetName val="Palette Compare"/>
      <sheetName val="A-series Trade-in - Premium"/>
      <sheetName val="A-series Trade-in - Base"/>
      <sheetName val="Dec Map "/>
      <sheetName val="N20F TI LTD"/>
      <sheetName val="S20F TI LTD"/>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V1" t="str">
            <v>Enhanced Regular Screen Trade-in</v>
          </cell>
          <cell r="AA1" t="str">
            <v>Enhanced Cracked Screen Trade-in</v>
          </cell>
        </row>
        <row r="2">
          <cell r="V2" t="str">
            <v>Regular</v>
          </cell>
          <cell r="X2" t="str">
            <v>Jan</v>
          </cell>
          <cell r="AA2" t="str">
            <v>Cracked</v>
          </cell>
          <cell r="AC2" t="str">
            <v>Jan</v>
          </cell>
        </row>
        <row r="3">
          <cell r="V3" t="str">
            <v>Model Name</v>
          </cell>
          <cell r="X3" t="str">
            <v>Blend</v>
          </cell>
          <cell r="AA3" t="str">
            <v>Model Name</v>
          </cell>
          <cell r="AC3" t="str">
            <v>Blend</v>
          </cell>
        </row>
        <row r="4">
          <cell r="V4" t="str">
            <v>Galaxy Z Flip</v>
          </cell>
          <cell r="X4">
            <v>452.48973129927373</v>
          </cell>
          <cell r="AA4" t="str">
            <v>Galaxy Z Flip</v>
          </cell>
          <cell r="AC4">
            <v>267.50100463885002</v>
          </cell>
        </row>
        <row r="5">
          <cell r="V5" t="str">
            <v>Galaxy Fold 1</v>
          </cell>
          <cell r="X5">
            <v>489.21688218872464</v>
          </cell>
          <cell r="AA5" t="str">
            <v>Galaxy Fold 1</v>
          </cell>
          <cell r="AC5">
            <v>331.55790358361497</v>
          </cell>
        </row>
        <row r="6">
          <cell r="V6" t="str">
            <v>Galaxy Note 20 5G Ultra</v>
          </cell>
          <cell r="X6">
            <v>651.07244429978584</v>
          </cell>
          <cell r="AA6" t="str">
            <v>Galaxy Note 20 5G Ultra</v>
          </cell>
          <cell r="AC6">
            <v>433.40921590924592</v>
          </cell>
        </row>
        <row r="7">
          <cell r="V7" t="str">
            <v>Galaxy Note 20 5G</v>
          </cell>
          <cell r="X7">
            <v>530.62793618966487</v>
          </cell>
          <cell r="AA7" t="str">
            <v>Galaxy Note 20 5G</v>
          </cell>
          <cell r="AC7">
            <v>353.33227761378248</v>
          </cell>
        </row>
        <row r="8">
          <cell r="V8" t="str">
            <v>Galaxy S20 Ultra</v>
          </cell>
          <cell r="X8">
            <v>542.18942994207896</v>
          </cell>
          <cell r="AA8" t="str">
            <v>Galaxy S20 Ultra</v>
          </cell>
          <cell r="AC8">
            <v>351.02111253535242</v>
          </cell>
        </row>
        <row r="9">
          <cell r="V9" t="str">
            <v>Galaxy S20+</v>
          </cell>
          <cell r="X9">
            <v>482.59577299660117</v>
          </cell>
          <cell r="AA9" t="str">
            <v>Galaxy S20+</v>
          </cell>
          <cell r="AC9">
            <v>322.6224717493775</v>
          </cell>
        </row>
        <row r="10">
          <cell r="V10" t="str">
            <v>Galaxy S20</v>
          </cell>
          <cell r="X10">
            <v>389.49973525330307</v>
          </cell>
          <cell r="AA10" t="str">
            <v>Galaxy S20</v>
          </cell>
          <cell r="AC10">
            <v>263.33999999999997</v>
          </cell>
        </row>
        <row r="11">
          <cell r="V11" t="str">
            <v>Galaxy Note 10+ 5G</v>
          </cell>
          <cell r="X11">
            <v>421.79860986816067</v>
          </cell>
          <cell r="AA11" t="str">
            <v>Galaxy Note 10+ 5G</v>
          </cell>
          <cell r="AC11">
            <v>283.77275519641745</v>
          </cell>
        </row>
        <row r="12">
          <cell r="V12" t="str">
            <v>Galaxy Note 10+</v>
          </cell>
          <cell r="X12">
            <v>405.18949874405871</v>
          </cell>
          <cell r="AA12" t="str">
            <v>Galaxy Note 10+</v>
          </cell>
          <cell r="AC12">
            <v>269.86048982148498</v>
          </cell>
        </row>
        <row r="13">
          <cell r="V13" t="str">
            <v>Galaxy Note 10</v>
          </cell>
          <cell r="X13">
            <v>327.53855964973002</v>
          </cell>
          <cell r="AA13" t="str">
            <v>Galaxy Note 10</v>
          </cell>
          <cell r="AC13">
            <v>228.02976083019121</v>
          </cell>
        </row>
        <row r="14">
          <cell r="V14" t="str">
            <v>Galaxy S10+</v>
          </cell>
          <cell r="X14">
            <v>284.61634797902997</v>
          </cell>
          <cell r="AA14" t="str">
            <v>Galaxy S10+</v>
          </cell>
          <cell r="AC14">
            <v>210.73011444119999</v>
          </cell>
        </row>
        <row r="15">
          <cell r="V15" t="str">
            <v>Galaxy S10 5G</v>
          </cell>
          <cell r="X15">
            <v>242.36005761037117</v>
          </cell>
          <cell r="AA15" t="str">
            <v>Galaxy S10 5G</v>
          </cell>
          <cell r="AC15">
            <v>183.08141544149498</v>
          </cell>
        </row>
        <row r="16">
          <cell r="V16" t="str">
            <v>Galaxy S10</v>
          </cell>
          <cell r="X16">
            <v>236.0129929462199</v>
          </cell>
          <cell r="AA16" t="str">
            <v>Galaxy S10</v>
          </cell>
          <cell r="AC16">
            <v>173.37002415478997</v>
          </cell>
        </row>
        <row r="17">
          <cell r="V17" t="str">
            <v>Galaxy S10e</v>
          </cell>
          <cell r="X17">
            <v>214.91444540106716</v>
          </cell>
          <cell r="AA17" t="str">
            <v>Galaxy S10e</v>
          </cell>
          <cell r="AC17">
            <v>147.59084224658997</v>
          </cell>
        </row>
        <row r="18">
          <cell r="V18" t="str">
            <v>Galaxy Note 9</v>
          </cell>
          <cell r="X18">
            <v>200.71250938934651</v>
          </cell>
          <cell r="AA18" t="str">
            <v>Galaxy Note 9</v>
          </cell>
          <cell r="AC18">
            <v>165.29712139245996</v>
          </cell>
        </row>
        <row r="19">
          <cell r="V19" t="str">
            <v>Galaxy Note 8</v>
          </cell>
          <cell r="X19">
            <v>103.66289204076638</v>
          </cell>
          <cell r="AA19" t="str">
            <v>Galaxy Note 8</v>
          </cell>
          <cell r="AC19">
            <v>94.395414297197505</v>
          </cell>
        </row>
        <row r="20">
          <cell r="V20" t="str">
            <v>Galaxy S9+</v>
          </cell>
          <cell r="X20">
            <v>146.83965508579874</v>
          </cell>
          <cell r="AA20" t="str">
            <v>Galaxy S9+</v>
          </cell>
          <cell r="AC20">
            <v>128.57007366654997</v>
          </cell>
        </row>
        <row r="21">
          <cell r="V21" t="str">
            <v>Galaxy S9</v>
          </cell>
          <cell r="X21">
            <v>119.08647802134334</v>
          </cell>
          <cell r="AA21" t="str">
            <v>Galaxy S9</v>
          </cell>
          <cell r="AC21">
            <v>100.52324111391749</v>
          </cell>
        </row>
        <row r="22">
          <cell r="V22" t="str">
            <v>Galaxy S8+</v>
          </cell>
          <cell r="X22">
            <v>77.557353701280917</v>
          </cell>
          <cell r="AA22" t="str">
            <v>Galaxy S8+</v>
          </cell>
          <cell r="AC22">
            <v>68.78900570834999</v>
          </cell>
        </row>
        <row r="23">
          <cell r="V23" t="str">
            <v>Galaxy S8 Active</v>
          </cell>
          <cell r="X23">
            <v>59.57169006881356</v>
          </cell>
          <cell r="AA23" t="str">
            <v>Galaxy S8 Active</v>
          </cell>
          <cell r="AC23">
            <v>51.053756317895001</v>
          </cell>
        </row>
        <row r="24">
          <cell r="V24" t="str">
            <v>Galaxy S8</v>
          </cell>
          <cell r="X24">
            <v>65.629648847277835</v>
          </cell>
          <cell r="AA24" t="str">
            <v>Galaxy S8</v>
          </cell>
          <cell r="AC24">
            <v>57.266010306597494</v>
          </cell>
        </row>
        <row r="25">
          <cell r="V25" t="str">
            <v>Galaxy S7 EDGE</v>
          </cell>
          <cell r="X25">
            <v>53.456199269543625</v>
          </cell>
          <cell r="AA25" t="str">
            <v>Galaxy S7 EDGE</v>
          </cell>
          <cell r="AC25">
            <v>43.240612097412487</v>
          </cell>
        </row>
        <row r="26">
          <cell r="V26" t="str">
            <v>Galaxy S7</v>
          </cell>
          <cell r="X26">
            <v>47.875061726283363</v>
          </cell>
          <cell r="AA26" t="str">
            <v>Galaxy S7</v>
          </cell>
          <cell r="AC26">
            <v>40.191624583319999</v>
          </cell>
        </row>
        <row r="27">
          <cell r="V27" t="str">
            <v>iPhone 12 Pro Max</v>
          </cell>
          <cell r="X27">
            <v>660.7282067346938</v>
          </cell>
          <cell r="AA27" t="str">
            <v>iPhone 12 Pro Max</v>
          </cell>
          <cell r="AC27">
            <v>448.92154999999991</v>
          </cell>
        </row>
        <row r="28">
          <cell r="V28" t="str">
            <v>iPhone 12 Pro</v>
          </cell>
          <cell r="X28">
            <v>600.66200612244893</v>
          </cell>
          <cell r="AA28" t="str">
            <v>iPhone 12 Pro</v>
          </cell>
          <cell r="AC28">
            <v>408.11049999999994</v>
          </cell>
        </row>
        <row r="29">
          <cell r="V29" t="str">
            <v>iPhone 12</v>
          </cell>
          <cell r="X29">
            <v>480.52960489795913</v>
          </cell>
          <cell r="AA29" t="str">
            <v>iPhone 12</v>
          </cell>
          <cell r="AC29">
            <v>326.4883999999999</v>
          </cell>
        </row>
        <row r="30">
          <cell r="V30" t="str">
            <v>iPhone 12 Mini</v>
          </cell>
          <cell r="X30">
            <v>420.46340428571426</v>
          </cell>
          <cell r="AA30" t="str">
            <v>iPhone 12 Mini</v>
          </cell>
          <cell r="AC30">
            <v>285.67734999999999</v>
          </cell>
        </row>
        <row r="31">
          <cell r="V31" t="str">
            <v>iPhone 11 Pro Max</v>
          </cell>
          <cell r="X31">
            <v>656.65378700649342</v>
          </cell>
          <cell r="AA31" t="str">
            <v>iPhone 11 Pro Max</v>
          </cell>
          <cell r="AC31">
            <v>445.35967191135336</v>
          </cell>
        </row>
        <row r="32">
          <cell r="V32" t="str">
            <v>iPhone 11 Pro</v>
          </cell>
          <cell r="X32">
            <v>501.71411692997447</v>
          </cell>
          <cell r="AA32" t="str">
            <v>iPhone 11 Pro</v>
          </cell>
          <cell r="AC32">
            <v>346.61788740384924</v>
          </cell>
        </row>
        <row r="33">
          <cell r="V33" t="str">
            <v>iPhone 11</v>
          </cell>
          <cell r="X33">
            <v>389.27293215442756</v>
          </cell>
          <cell r="AA33" t="str">
            <v>iPhone 11</v>
          </cell>
          <cell r="AC33">
            <v>334.69019862548248</v>
          </cell>
        </row>
        <row r="34">
          <cell r="V34" t="str">
            <v>iPhone XS MAX</v>
          </cell>
          <cell r="X34">
            <v>367.15715665849359</v>
          </cell>
          <cell r="AA34" t="str">
            <v>iPhone XS MAX</v>
          </cell>
          <cell r="AC34">
            <v>302.21153490181001</v>
          </cell>
        </row>
        <row r="35">
          <cell r="V35" t="str">
            <v>iPhone XS</v>
          </cell>
          <cell r="X35">
            <v>289.58474949989994</v>
          </cell>
          <cell r="AA35" t="str">
            <v>iPhone XS</v>
          </cell>
          <cell r="AC35">
            <v>239.94193181850997</v>
          </cell>
        </row>
        <row r="36">
          <cell r="V36" t="str">
            <v>iPhone XR</v>
          </cell>
          <cell r="X36">
            <v>273.66200085678594</v>
          </cell>
          <cell r="AA36" t="str">
            <v>iPhone XR</v>
          </cell>
          <cell r="AC36">
            <v>246.89993748092246</v>
          </cell>
        </row>
        <row r="37">
          <cell r="V37" t="str">
            <v>iPhone X</v>
          </cell>
          <cell r="X37">
            <v>258.53245406987548</v>
          </cell>
          <cell r="AA37" t="str">
            <v>iPhone X</v>
          </cell>
          <cell r="AC37">
            <v>240.83349627293995</v>
          </cell>
        </row>
        <row r="38">
          <cell r="V38" t="str">
            <v>IPHONE 8 Plus</v>
          </cell>
          <cell r="X38">
            <v>208.9447765739551</v>
          </cell>
          <cell r="AA38" t="str">
            <v>IPHONE 8 Plus</v>
          </cell>
          <cell r="AC38">
            <v>189.08473548089498</v>
          </cell>
        </row>
        <row r="39">
          <cell r="V39" t="str">
            <v>IPHONE 8</v>
          </cell>
          <cell r="X39">
            <v>139.97307305000771</v>
          </cell>
          <cell r="AA39" t="str">
            <v>IPHONE 8</v>
          </cell>
          <cell r="AC39">
            <v>125.44086524327248</v>
          </cell>
        </row>
        <row r="40">
          <cell r="V40" t="str">
            <v>IPHONE 7 Plus</v>
          </cell>
          <cell r="X40">
            <v>159.99819164337325</v>
          </cell>
          <cell r="AA40" t="str">
            <v>IPHONE 7 Plus</v>
          </cell>
          <cell r="AC40">
            <v>153.87017561364499</v>
          </cell>
        </row>
        <row r="41">
          <cell r="V41" t="str">
            <v>IPHONE 7</v>
          </cell>
          <cell r="X41">
            <v>87.696778274694466</v>
          </cell>
          <cell r="AA41" t="str">
            <v>IPHONE 7</v>
          </cell>
          <cell r="AC41">
            <v>84.303464516939997</v>
          </cell>
        </row>
        <row r="42">
          <cell r="V42" t="str">
            <v>iPhone 6s Plus</v>
          </cell>
          <cell r="X42">
            <v>94.070980594843135</v>
          </cell>
          <cell r="AA42" t="str">
            <v>iPhone 6s Plus</v>
          </cell>
          <cell r="AC42">
            <v>84.708614657197487</v>
          </cell>
        </row>
        <row r="43">
          <cell r="V43" t="str">
            <v>iPhone 6S</v>
          </cell>
          <cell r="X43">
            <v>50.364575732612089</v>
          </cell>
          <cell r="AA43" t="str">
            <v>iPhone 6S</v>
          </cell>
          <cell r="AC43">
            <v>47.5</v>
          </cell>
        </row>
        <row r="44">
          <cell r="V44" t="str">
            <v>Pixel 4 XL</v>
          </cell>
          <cell r="X44">
            <v>244.61603689467572</v>
          </cell>
          <cell r="AA44" t="str">
            <v>Pixel 4 XL</v>
          </cell>
          <cell r="AC44">
            <v>154.43677355021501</v>
          </cell>
        </row>
        <row r="45">
          <cell r="V45" t="str">
            <v>Pixel 4</v>
          </cell>
          <cell r="X45">
            <v>187.1514171864597</v>
          </cell>
          <cell r="AA45" t="str">
            <v>Pixel 4</v>
          </cell>
          <cell r="AC45">
            <v>140.06800183658751</v>
          </cell>
        </row>
        <row r="46">
          <cell r="V46" t="str">
            <v>Pixel 3 XL</v>
          </cell>
          <cell r="X46">
            <v>115.91895987019498</v>
          </cell>
          <cell r="AA46" t="str">
            <v>Pixel 3 XL</v>
          </cell>
          <cell r="AC46">
            <v>74.411126398874984</v>
          </cell>
        </row>
        <row r="47">
          <cell r="V47" t="str">
            <v>Pixel 3a XL</v>
          </cell>
          <cell r="X47">
            <v>94.176525270014594</v>
          </cell>
          <cell r="AA47" t="str">
            <v>Pixel 3a XL</v>
          </cell>
          <cell r="AC47">
            <v>60.541635502402492</v>
          </cell>
        </row>
        <row r="48">
          <cell r="V48" t="str">
            <v>Pixel 3a</v>
          </cell>
          <cell r="X48">
            <v>81.500415751331133</v>
          </cell>
          <cell r="AA48" t="str">
            <v>Pixel 3a</v>
          </cell>
          <cell r="AC48">
            <v>52.796249999999993</v>
          </cell>
        </row>
        <row r="49">
          <cell r="V49" t="str">
            <v>Pixel 3</v>
          </cell>
          <cell r="X49">
            <v>81.029831664292715</v>
          </cell>
          <cell r="AA49" t="str">
            <v>Pixel 3</v>
          </cell>
          <cell r="AC49">
            <v>58.213073451702748</v>
          </cell>
        </row>
        <row r="50">
          <cell r="V50" t="str">
            <v>Pixel 2 XL</v>
          </cell>
          <cell r="X50">
            <v>45.20162203403703</v>
          </cell>
          <cell r="AA50" t="str">
            <v>Pixel 2 XL</v>
          </cell>
          <cell r="AC50">
            <v>35.886600819270377</v>
          </cell>
        </row>
        <row r="51">
          <cell r="V51" t="str">
            <v>Pixel 2</v>
          </cell>
          <cell r="X51">
            <v>33.171642547639507</v>
          </cell>
          <cell r="AA51" t="str">
            <v>Pixel 2</v>
          </cell>
          <cell r="AC51">
            <v>24.711084224654993</v>
          </cell>
        </row>
      </sheetData>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de-in Calculator - ePromoter"/>
      <sheetName val="Sheet2"/>
      <sheetName val="Palette Trade-in"/>
      <sheetName val="VAS IR"/>
    </sheetNames>
    <sheetDataSet>
      <sheetData sheetId="0" refreshError="1"/>
      <sheetData sheetId="1" refreshError="1"/>
      <sheetData sheetId="2" refreshError="1">
        <row r="4">
          <cell r="A4" t="str">
            <v>Galaxy Note 20 5G Ultra</v>
          </cell>
          <cell r="I4" t="str">
            <v>Galaxy Note 20 5G Ultra</v>
          </cell>
        </row>
        <row r="5">
          <cell r="A5" t="str">
            <v>Galaxy Note 20 5G</v>
          </cell>
          <cell r="I5" t="str">
            <v>Galaxy Note 20 5G</v>
          </cell>
        </row>
        <row r="6">
          <cell r="A6" t="str">
            <v>Galaxy S20 Ultra</v>
          </cell>
          <cell r="I6" t="str">
            <v>Galaxy S20 Ultra</v>
          </cell>
        </row>
        <row r="7">
          <cell r="A7" t="str">
            <v>Galaxy S20+</v>
          </cell>
          <cell r="I7" t="str">
            <v>Galaxy S20+</v>
          </cell>
        </row>
        <row r="8">
          <cell r="A8" t="str">
            <v>Galaxy S20</v>
          </cell>
          <cell r="I8" t="str">
            <v>Galaxy S20</v>
          </cell>
        </row>
        <row r="10">
          <cell r="A10" t="str">
            <v>Galaxy Note 10+</v>
          </cell>
          <cell r="I10" t="str">
            <v>Galaxy Note 10+</v>
          </cell>
        </row>
        <row r="11">
          <cell r="A11" t="str">
            <v>Galaxy Note 10</v>
          </cell>
          <cell r="I11" t="str">
            <v>Galaxy Note 10</v>
          </cell>
        </row>
        <row r="12">
          <cell r="A12" t="str">
            <v>Galaxy S10+</v>
          </cell>
          <cell r="I12" t="str">
            <v>Galaxy S10+</v>
          </cell>
        </row>
        <row r="13">
          <cell r="A13" t="str">
            <v>Galaxy S10</v>
          </cell>
          <cell r="I13" t="str">
            <v>Galaxy S10</v>
          </cell>
        </row>
        <row r="14">
          <cell r="A14" t="str">
            <v>Galaxy S10e</v>
          </cell>
          <cell r="I14" t="str">
            <v>Galaxy S10e</v>
          </cell>
        </row>
        <row r="15">
          <cell r="A15" t="str">
            <v>Galaxy Note 9</v>
          </cell>
          <cell r="I15" t="str">
            <v>Galaxy Note 9</v>
          </cell>
        </row>
        <row r="16">
          <cell r="A16" t="str">
            <v>Galaxy S9+</v>
          </cell>
          <cell r="I16" t="str">
            <v>Galaxy S9+</v>
          </cell>
        </row>
        <row r="17">
          <cell r="A17" t="str">
            <v>Galaxy S9</v>
          </cell>
          <cell r="I17" t="str">
            <v>Galaxy S9</v>
          </cell>
        </row>
        <row r="18">
          <cell r="A18" t="str">
            <v>Galaxy Note 8</v>
          </cell>
          <cell r="I18" t="str">
            <v>Galaxy Note 8</v>
          </cell>
        </row>
        <row r="19">
          <cell r="A19" t="str">
            <v>Galaxy S8+</v>
          </cell>
          <cell r="I19" t="str">
            <v>Galaxy S8+</v>
          </cell>
        </row>
        <row r="20">
          <cell r="A20" t="str">
            <v>Galaxy S8</v>
          </cell>
          <cell r="I20" t="str">
            <v>Galaxy S8</v>
          </cell>
        </row>
        <row r="21">
          <cell r="A21" t="str">
            <v>Galaxy S8 Active</v>
          </cell>
          <cell r="I21" t="str">
            <v>Galaxy S8 Active</v>
          </cell>
        </row>
        <row r="22">
          <cell r="A22" t="str">
            <v>Galaxy S7 EDGE</v>
          </cell>
          <cell r="I22" t="str">
            <v>Galaxy S7 EDGE</v>
          </cell>
        </row>
        <row r="23">
          <cell r="A23" t="str">
            <v>Galaxy S7</v>
          </cell>
          <cell r="I23" t="str">
            <v>Galaxy S7</v>
          </cell>
        </row>
        <row r="29">
          <cell r="A29" t="str">
            <v>iPhone 12 Pro Max</v>
          </cell>
          <cell r="I29" t="str">
            <v>iPhone 12 Pro Max</v>
          </cell>
        </row>
        <row r="30">
          <cell r="A30" t="str">
            <v>iPhone 12 Pro</v>
          </cell>
          <cell r="I30" t="str">
            <v>iPhone 12 Pro</v>
          </cell>
        </row>
        <row r="31">
          <cell r="A31" t="str">
            <v>iPhone 12</v>
          </cell>
          <cell r="I31" t="str">
            <v>iPhone 12</v>
          </cell>
        </row>
        <row r="32">
          <cell r="A32" t="str">
            <v>iPhone 12 Mini</v>
          </cell>
          <cell r="I32" t="str">
            <v>iPhone 12 Mini</v>
          </cell>
        </row>
        <row r="33">
          <cell r="A33" t="str">
            <v>iPhone 11 Pro Max</v>
          </cell>
          <cell r="I33" t="str">
            <v>iPhone 11 Pro Max</v>
          </cell>
        </row>
        <row r="34">
          <cell r="A34" t="str">
            <v>iPhone 11 Pro</v>
          </cell>
          <cell r="I34" t="str">
            <v>iPhone 11 Pro</v>
          </cell>
        </row>
        <row r="35">
          <cell r="A35" t="str">
            <v>iPhone 11</v>
          </cell>
          <cell r="I35" t="str">
            <v>iPhone 11</v>
          </cell>
        </row>
        <row r="37">
          <cell r="A37" t="str">
            <v>iPhone XS Max</v>
          </cell>
          <cell r="I37" t="str">
            <v>iPhone XS Max</v>
          </cell>
        </row>
        <row r="38">
          <cell r="A38" t="str">
            <v>iPhone XS</v>
          </cell>
          <cell r="I38" t="str">
            <v>iPhone XS</v>
          </cell>
        </row>
        <row r="39">
          <cell r="A39" t="str">
            <v>iPhone XR</v>
          </cell>
          <cell r="I39" t="str">
            <v>iPhone XR</v>
          </cell>
        </row>
        <row r="40">
          <cell r="A40" t="str">
            <v>iPhone X</v>
          </cell>
          <cell r="I40" t="str">
            <v>iPhone X</v>
          </cell>
        </row>
        <row r="41">
          <cell r="A41" t="str">
            <v>IPHONE 8 Plus</v>
          </cell>
          <cell r="I41" t="str">
            <v>iPhone 8 Plus</v>
          </cell>
        </row>
        <row r="42">
          <cell r="A42" t="str">
            <v>iPhone 8</v>
          </cell>
          <cell r="I42" t="str">
            <v>iPhone 8</v>
          </cell>
        </row>
        <row r="43">
          <cell r="A43" t="str">
            <v>iPhone 7 Plus</v>
          </cell>
          <cell r="I43" t="str">
            <v>iPhone 7 Plus</v>
          </cell>
        </row>
        <row r="44">
          <cell r="A44" t="str">
            <v>iPhone 7</v>
          </cell>
          <cell r="I44" t="str">
            <v>iPhone 7</v>
          </cell>
        </row>
        <row r="45">
          <cell r="A45" t="str">
            <v>iPhone 6S</v>
          </cell>
          <cell r="I45" t="str">
            <v>iPhone 6S</v>
          </cell>
        </row>
        <row r="46">
          <cell r="A46" t="str">
            <v>iPhone 6s Plus</v>
          </cell>
          <cell r="I46" t="str">
            <v>iPhone 6s Plus</v>
          </cell>
        </row>
        <row r="48">
          <cell r="A48" t="str">
            <v>Pixel 4 XL</v>
          </cell>
          <cell r="I48" t="str">
            <v>Pixel 4 XL</v>
          </cell>
        </row>
        <row r="49">
          <cell r="A49" t="str">
            <v>Pixel 4</v>
          </cell>
          <cell r="I49" t="str">
            <v>Pixel 4</v>
          </cell>
        </row>
        <row r="50">
          <cell r="A50" t="str">
            <v>Pixel 3</v>
          </cell>
          <cell r="I50" t="str">
            <v>Pixel 3</v>
          </cell>
        </row>
        <row r="51">
          <cell r="A51" t="str">
            <v>Pixel 3 XL</v>
          </cell>
          <cell r="I51" t="str">
            <v>Pixel 3 XL</v>
          </cell>
        </row>
        <row r="52">
          <cell r="A52" t="str">
            <v>Pixel 3a XL</v>
          </cell>
          <cell r="I52" t="str">
            <v>Pixel 3a XL</v>
          </cell>
        </row>
        <row r="53">
          <cell r="A53" t="str">
            <v>Pixel 3a</v>
          </cell>
          <cell r="I53" t="str">
            <v>Pixel 3a</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itunes.apple.com/app/apple-store/id1274679179?pt=118714161&amp;ct=s_com_email_footer_cid_%3c%25=%20targetData.CID%20%25%3e%3c%25=%20targetData.segmentCode%20%25%3e&amp;mt=8&amp;marsLinkCategory=apps:apps" TargetMode="External"/><Relationship Id="rId7" Type="http://schemas.openxmlformats.org/officeDocument/2006/relationships/hyperlink" Target="https://www.samsung.com/us/unpacked-2021/confirmation/" TargetMode="External"/><Relationship Id="rId2" Type="http://schemas.openxmlformats.org/officeDocument/2006/relationships/hyperlink" Target="https://play.google.com/store/apps/details?id=com.samsung.ecomm&amp;referrer=%26utm_source%3Ds_com%26utm_medium%3Demail%26utm_campaign%3DMKM_MID%3D%3c%25=%20delivery.internalName%20%25%3e%26CID%3D%3c%25=%20targetData.CID%20%25%3e%3c%25=%20targetData.segmentCode%20%25%3e%26marsLinkCategory%3Dapps:apps%26MKM_RID%3D%3c%25=%20recipient.BPNumber%20%25%3e" TargetMode="External"/><Relationship Id="rId1" Type="http://schemas.openxmlformats.org/officeDocument/2006/relationships/hyperlink" Target="https://www.samsung.com/us/shop/score-big-qled-tv-event/" TargetMode="External"/><Relationship Id="rId6" Type="http://schemas.openxmlformats.org/officeDocument/2006/relationships/hyperlink" Target="https://www.samsung.com/us/rewards/" TargetMode="External"/><Relationship Id="rId5" Type="http://schemas.openxmlformats.org/officeDocument/2006/relationships/hyperlink" Target="http://www.samsung.com/us/financing/" TargetMode="External"/><Relationship Id="rId4" Type="http://schemas.openxmlformats.org/officeDocument/2006/relationships/hyperlink" Target="https://www.samsung.com/us/support/account/order/" TargetMode="Externa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opLeftCell="E1" zoomScaleNormal="100" workbookViewId="0">
      <selection activeCell="H6" sqref="H6"/>
    </sheetView>
  </sheetViews>
  <sheetFormatPr defaultColWidth="8.85546875" defaultRowHeight="15" x14ac:dyDescent="0.25"/>
  <cols>
    <col min="1" max="1" width="9" customWidth="1"/>
    <col min="2" max="2" width="68.140625" customWidth="1"/>
    <col min="3" max="3" width="27.42578125" hidden="1" customWidth="1"/>
    <col min="4" max="4" width="24.28515625" hidden="1" customWidth="1"/>
    <col min="5" max="5" width="21.28515625" customWidth="1"/>
    <col min="6" max="6" width="40" customWidth="1"/>
    <col min="7" max="7" width="42.28515625" customWidth="1"/>
    <col min="8" max="8" width="104" customWidth="1"/>
    <col min="9" max="9" width="80.42578125" customWidth="1"/>
    <col min="10" max="10" width="16" customWidth="1"/>
    <col min="11" max="11" width="17" customWidth="1"/>
    <col min="12" max="12" width="80.42578125" customWidth="1"/>
  </cols>
  <sheetData>
    <row r="1" spans="1:12" x14ac:dyDescent="0.25">
      <c r="A1" s="105" t="s">
        <v>27</v>
      </c>
      <c r="B1" s="106"/>
      <c r="C1" s="106"/>
      <c r="D1" s="106"/>
      <c r="E1" s="106"/>
      <c r="F1" s="106"/>
      <c r="G1" s="107"/>
      <c r="H1" s="27" t="s">
        <v>120</v>
      </c>
      <c r="I1" s="108" t="s">
        <v>26</v>
      </c>
      <c r="J1" s="108"/>
      <c r="K1" s="108"/>
      <c r="L1" s="10"/>
    </row>
    <row r="2" spans="1:12" x14ac:dyDescent="0.25">
      <c r="A2" s="105" t="s">
        <v>25</v>
      </c>
      <c r="B2" s="106"/>
      <c r="C2" s="106"/>
      <c r="D2" s="106"/>
      <c r="E2" s="106"/>
      <c r="F2" s="106"/>
      <c r="G2" s="107"/>
      <c r="H2" s="27" t="s">
        <v>122</v>
      </c>
      <c r="I2" s="109" t="s">
        <v>24</v>
      </c>
      <c r="J2" s="109"/>
      <c r="K2" s="109"/>
      <c r="L2" s="10"/>
    </row>
    <row r="3" spans="1:12" x14ac:dyDescent="0.25">
      <c r="A3" s="10"/>
      <c r="B3" s="13" t="s">
        <v>32</v>
      </c>
      <c r="C3" s="10"/>
      <c r="D3" s="10"/>
      <c r="E3" s="10"/>
      <c r="F3" s="10"/>
      <c r="G3" s="12" t="s">
        <v>30</v>
      </c>
      <c r="H3" s="38" t="s">
        <v>116</v>
      </c>
      <c r="I3" s="10"/>
      <c r="J3" s="10"/>
      <c r="K3" s="10"/>
      <c r="L3" s="10"/>
    </row>
    <row r="4" spans="1:12" x14ac:dyDescent="0.25">
      <c r="A4" s="10"/>
      <c r="B4" s="10"/>
      <c r="C4" s="11" t="s">
        <v>24</v>
      </c>
      <c r="D4" s="10"/>
      <c r="E4" s="10"/>
      <c r="F4" s="10"/>
      <c r="G4" s="10"/>
      <c r="H4" s="10"/>
      <c r="I4" s="10"/>
      <c r="J4" s="10"/>
      <c r="K4" s="10"/>
      <c r="L4" s="10"/>
    </row>
    <row r="5" spans="1:12" ht="45" x14ac:dyDescent="0.25">
      <c r="A5" s="19" t="s">
        <v>23</v>
      </c>
      <c r="B5" s="20" t="s">
        <v>22</v>
      </c>
      <c r="C5" s="19" t="s">
        <v>21</v>
      </c>
      <c r="D5" s="19" t="s">
        <v>20</v>
      </c>
      <c r="E5" s="19" t="s">
        <v>19</v>
      </c>
      <c r="F5" s="19" t="s">
        <v>18</v>
      </c>
      <c r="G5" s="19" t="s">
        <v>17</v>
      </c>
      <c r="H5" s="19" t="s">
        <v>16</v>
      </c>
      <c r="I5" s="19" t="s">
        <v>15</v>
      </c>
      <c r="J5" s="20" t="s">
        <v>14</v>
      </c>
      <c r="K5" s="20" t="s">
        <v>13</v>
      </c>
      <c r="L5" s="20" t="s">
        <v>12</v>
      </c>
    </row>
    <row r="6" spans="1:12" s="10" customFormat="1" ht="409.5" customHeight="1" x14ac:dyDescent="0.25">
      <c r="E6" s="39" t="s">
        <v>121</v>
      </c>
      <c r="F6" s="40" t="s">
        <v>118</v>
      </c>
      <c r="G6" s="39" t="s">
        <v>117</v>
      </c>
      <c r="H6" s="4" t="s">
        <v>34</v>
      </c>
      <c r="I6" s="17" t="s">
        <v>115</v>
      </c>
      <c r="J6" s="17" t="s">
        <v>44</v>
      </c>
      <c r="K6" s="4" t="s">
        <v>43</v>
      </c>
      <c r="L6" s="17" t="s">
        <v>46</v>
      </c>
    </row>
    <row r="7" spans="1:12" ht="409.5" customHeight="1" x14ac:dyDescent="0.25">
      <c r="A7" s="21"/>
      <c r="B7" s="21"/>
      <c r="C7" s="21"/>
      <c r="D7" s="21" t="s">
        <v>11</v>
      </c>
      <c r="E7" s="21" t="s">
        <v>10</v>
      </c>
      <c r="F7" s="6" t="s">
        <v>42</v>
      </c>
      <c r="G7" s="41" t="s">
        <v>119</v>
      </c>
      <c r="H7" s="28" t="s">
        <v>47</v>
      </c>
      <c r="I7" s="22" t="s">
        <v>110</v>
      </c>
      <c r="J7" s="22"/>
      <c r="K7" s="22"/>
      <c r="L7" s="17" t="s">
        <v>48</v>
      </c>
    </row>
    <row r="8" spans="1:12" ht="409.5" hidden="1" customHeight="1" x14ac:dyDescent="0.25">
      <c r="A8" s="16"/>
      <c r="B8" s="16"/>
      <c r="C8" s="16"/>
      <c r="D8" s="16"/>
      <c r="E8" s="16"/>
      <c r="F8" s="6"/>
      <c r="G8" s="16"/>
      <c r="H8" s="4"/>
      <c r="I8" s="23"/>
      <c r="J8" s="23"/>
      <c r="K8" s="23"/>
      <c r="L8" s="17"/>
    </row>
    <row r="9" spans="1:12" s="10" customFormat="1" ht="409.5" hidden="1" customHeight="1" x14ac:dyDescent="0.25">
      <c r="F9" s="6"/>
      <c r="G9" s="18"/>
      <c r="H9" s="4"/>
      <c r="I9" s="17"/>
      <c r="J9" s="17"/>
      <c r="K9" s="17"/>
      <c r="L9" s="17"/>
    </row>
    <row r="10" spans="1:12" ht="42.75" customHeight="1" x14ac:dyDescent="0.25">
      <c r="A10" s="110" t="s">
        <v>29</v>
      </c>
      <c r="B10" s="111"/>
      <c r="C10" s="111"/>
      <c r="D10" s="111"/>
      <c r="E10" s="111"/>
      <c r="F10" s="111"/>
      <c r="G10" s="111"/>
      <c r="H10" s="111"/>
      <c r="I10" s="111"/>
      <c r="J10" s="111"/>
      <c r="K10" s="112"/>
      <c r="L10" s="9"/>
    </row>
    <row r="11" spans="1:12" ht="409.5" customHeight="1" x14ac:dyDescent="0.25">
      <c r="A11" s="101"/>
      <c r="B11" s="101"/>
      <c r="C11" s="114" t="s">
        <v>0</v>
      </c>
      <c r="D11" s="101"/>
      <c r="E11" s="101"/>
      <c r="F11" s="5" t="s">
        <v>9</v>
      </c>
      <c r="G11" s="5"/>
      <c r="H11" s="4" t="s">
        <v>8</v>
      </c>
      <c r="I11" s="3" t="s">
        <v>111</v>
      </c>
      <c r="J11" s="7"/>
      <c r="K11" s="7"/>
      <c r="L11" s="7"/>
    </row>
    <row r="12" spans="1:12" ht="258.75" customHeight="1" x14ac:dyDescent="0.25">
      <c r="A12" s="113"/>
      <c r="B12" s="113"/>
      <c r="C12" s="115"/>
      <c r="D12" s="113"/>
      <c r="E12" s="113"/>
      <c r="F12" s="5" t="s">
        <v>7</v>
      </c>
      <c r="G12" s="5"/>
      <c r="H12" s="4" t="s">
        <v>6</v>
      </c>
      <c r="I12" s="3" t="s">
        <v>112</v>
      </c>
      <c r="J12" s="7"/>
      <c r="K12" s="7"/>
      <c r="L12" s="7"/>
    </row>
    <row r="13" spans="1:12" ht="36" customHeight="1" x14ac:dyDescent="0.25">
      <c r="A13" s="102"/>
      <c r="B13" s="102"/>
      <c r="C13" s="116"/>
      <c r="D13" s="102"/>
      <c r="E13" s="102"/>
      <c r="F13" s="6"/>
      <c r="G13" s="6"/>
      <c r="H13" s="8" t="s">
        <v>31</v>
      </c>
      <c r="I13" s="3"/>
      <c r="J13" s="7"/>
      <c r="K13" s="7"/>
      <c r="L13" s="7"/>
    </row>
    <row r="14" spans="1:12" ht="243" customHeight="1" x14ac:dyDescent="0.25">
      <c r="A14" s="101"/>
      <c r="B14" s="101"/>
      <c r="C14" s="103" t="s">
        <v>0</v>
      </c>
      <c r="D14" s="101" t="s">
        <v>5</v>
      </c>
      <c r="E14" s="101"/>
      <c r="F14" s="5" t="s">
        <v>4</v>
      </c>
      <c r="G14" s="5"/>
      <c r="H14" s="4" t="s">
        <v>3</v>
      </c>
      <c r="I14" s="3"/>
      <c r="J14" s="7"/>
      <c r="K14" s="7"/>
      <c r="L14" s="7"/>
    </row>
    <row r="15" spans="1:12" ht="243" customHeight="1" x14ac:dyDescent="0.25">
      <c r="A15" s="102"/>
      <c r="B15" s="102"/>
      <c r="C15" s="104"/>
      <c r="D15" s="102"/>
      <c r="E15" s="102"/>
      <c r="F15" s="5" t="s">
        <v>2</v>
      </c>
      <c r="G15" s="5"/>
      <c r="H15" s="4" t="s">
        <v>1</v>
      </c>
      <c r="I15" s="3"/>
      <c r="J15" s="7"/>
      <c r="K15" s="7"/>
      <c r="L15" s="7"/>
    </row>
    <row r="16" spans="1:12" ht="243" customHeight="1" x14ac:dyDescent="0.25">
      <c r="A16" s="6"/>
      <c r="B16" s="6"/>
      <c r="C16" s="5" t="s">
        <v>0</v>
      </c>
      <c r="D16" s="6"/>
      <c r="E16" s="6"/>
      <c r="F16" s="5"/>
      <c r="G16" s="5"/>
      <c r="H16" s="4" t="s">
        <v>28</v>
      </c>
      <c r="I16" s="3"/>
      <c r="J16" s="2"/>
      <c r="K16" s="2"/>
      <c r="L16" s="2"/>
    </row>
    <row r="17" spans="1:12" ht="96" customHeight="1" x14ac:dyDescent="0.25">
      <c r="A17" s="1"/>
      <c r="B17" s="1"/>
      <c r="C17" s="1"/>
      <c r="D17" s="1"/>
      <c r="E17" s="1"/>
      <c r="F17" s="1"/>
      <c r="G17" s="1"/>
      <c r="H17" s="1"/>
      <c r="I17" s="1"/>
      <c r="J17" s="1"/>
      <c r="K17" s="1"/>
      <c r="L17" s="1"/>
    </row>
    <row r="18" spans="1:12" ht="231" customHeight="1" x14ac:dyDescent="0.25">
      <c r="A18" s="1"/>
      <c r="B18" s="1"/>
      <c r="C18" s="1"/>
      <c r="D18" s="1"/>
      <c r="E18" s="1"/>
      <c r="F18" s="1"/>
      <c r="G18" s="1"/>
      <c r="H18" s="1"/>
      <c r="I18" s="1"/>
      <c r="J18" s="1"/>
      <c r="K18" s="1"/>
      <c r="L18" s="1"/>
    </row>
    <row r="19" spans="1:12" x14ac:dyDescent="0.25">
      <c r="A19" s="1"/>
      <c r="B19" s="1"/>
      <c r="C19" s="1"/>
      <c r="D19" s="1"/>
      <c r="E19" s="1"/>
      <c r="F19" s="1"/>
      <c r="G19" s="1"/>
      <c r="H19" s="1"/>
      <c r="I19" s="1"/>
      <c r="J19" s="1"/>
      <c r="K19" s="1"/>
      <c r="L19" s="1"/>
    </row>
    <row r="20" spans="1:12" x14ac:dyDescent="0.25">
      <c r="A20" s="1"/>
      <c r="B20" s="1"/>
      <c r="C20" s="1"/>
      <c r="D20" s="1"/>
      <c r="E20" s="1"/>
      <c r="F20" s="1"/>
      <c r="G20" s="1"/>
      <c r="H20" s="1"/>
      <c r="I20" s="1"/>
      <c r="J20" s="1"/>
      <c r="K20" s="1"/>
      <c r="L20" s="1"/>
    </row>
    <row r="21" spans="1:12" x14ac:dyDescent="0.25">
      <c r="A21" s="1"/>
      <c r="B21" s="1"/>
      <c r="C21" s="1"/>
      <c r="D21" s="1"/>
      <c r="E21" s="1"/>
      <c r="F21" s="1"/>
      <c r="G21" s="1"/>
      <c r="H21" s="1"/>
      <c r="I21" s="1"/>
      <c r="J21" s="1"/>
      <c r="K21" s="1"/>
      <c r="L21" s="1"/>
    </row>
    <row r="22" spans="1:12" x14ac:dyDescent="0.25">
      <c r="A22" s="1"/>
      <c r="B22" s="1"/>
      <c r="C22" s="1"/>
      <c r="D22" s="1"/>
      <c r="E22" s="1"/>
      <c r="F22" s="1"/>
      <c r="G22" s="1"/>
      <c r="H22" s="1"/>
      <c r="I22" s="1"/>
      <c r="J22" s="1"/>
      <c r="K22" s="1"/>
      <c r="L22" s="1"/>
    </row>
    <row r="23" spans="1:12" x14ac:dyDescent="0.25">
      <c r="A23" s="1"/>
      <c r="B23" s="1"/>
      <c r="C23" s="1"/>
      <c r="D23" s="1"/>
      <c r="E23" s="1"/>
      <c r="F23" s="1"/>
      <c r="G23" s="1"/>
      <c r="H23" s="1"/>
      <c r="I23" s="1"/>
      <c r="J23" s="1"/>
      <c r="K23" s="1"/>
      <c r="L23" s="1"/>
    </row>
    <row r="24" spans="1:12" x14ac:dyDescent="0.25">
      <c r="A24" s="1"/>
      <c r="B24" s="1"/>
      <c r="C24" s="1"/>
      <c r="D24" s="1"/>
      <c r="E24" s="1"/>
      <c r="F24" s="1"/>
      <c r="G24" s="1"/>
      <c r="H24" s="1"/>
      <c r="I24" s="1"/>
      <c r="J24" s="1"/>
      <c r="K24" s="1"/>
      <c r="L24" s="1"/>
    </row>
    <row r="25" spans="1:12" x14ac:dyDescent="0.25">
      <c r="A25" s="1"/>
      <c r="B25" s="1"/>
      <c r="C25" s="1"/>
      <c r="D25" s="1"/>
      <c r="E25" s="1"/>
      <c r="F25" s="1"/>
      <c r="G25" s="1"/>
      <c r="H25" s="1"/>
      <c r="I25" s="1"/>
      <c r="J25" s="1"/>
      <c r="K25" s="1"/>
      <c r="L25" s="1"/>
    </row>
    <row r="26" spans="1:12" x14ac:dyDescent="0.25">
      <c r="A26" s="1"/>
      <c r="B26" s="1"/>
      <c r="C26" s="1"/>
      <c r="D26" s="1"/>
      <c r="E26" s="1"/>
      <c r="F26" s="1"/>
      <c r="G26" s="1"/>
      <c r="H26" s="1"/>
      <c r="I26" s="1"/>
      <c r="J26" s="1"/>
      <c r="K26" s="1"/>
      <c r="L26" s="1"/>
    </row>
    <row r="27" spans="1:12" x14ac:dyDescent="0.25">
      <c r="A27" s="1"/>
      <c r="B27" s="1"/>
      <c r="C27" s="1"/>
      <c r="D27" s="1"/>
      <c r="E27" s="1"/>
      <c r="F27" s="1"/>
      <c r="G27" s="1"/>
      <c r="H27" s="1"/>
      <c r="I27" s="1"/>
      <c r="J27" s="1"/>
      <c r="K27" s="1"/>
      <c r="L27" s="1"/>
    </row>
    <row r="28" spans="1:12" x14ac:dyDescent="0.25">
      <c r="A28" s="1"/>
      <c r="B28" s="1"/>
      <c r="C28" s="1"/>
      <c r="D28" s="1"/>
      <c r="E28" s="1"/>
      <c r="F28" s="1"/>
      <c r="G28" s="1"/>
      <c r="H28" s="1"/>
      <c r="I28" s="1"/>
      <c r="J28" s="1"/>
      <c r="K28" s="1"/>
      <c r="L28" s="1"/>
    </row>
    <row r="29" spans="1:12" x14ac:dyDescent="0.25">
      <c r="A29" s="1"/>
      <c r="B29" s="1"/>
      <c r="C29" s="1"/>
      <c r="D29" s="1"/>
      <c r="E29" s="1"/>
      <c r="F29" s="1"/>
      <c r="G29" s="1"/>
      <c r="H29" s="1"/>
      <c r="I29" s="1"/>
      <c r="J29" s="1"/>
      <c r="K29" s="1"/>
      <c r="L29" s="1"/>
    </row>
    <row r="30" spans="1:12" x14ac:dyDescent="0.25">
      <c r="A30" s="1"/>
      <c r="B30" s="1"/>
      <c r="C30" s="1"/>
      <c r="D30" s="1"/>
      <c r="E30" s="1"/>
      <c r="F30" s="1"/>
      <c r="G30" s="1"/>
      <c r="H30" s="1"/>
      <c r="I30" s="1"/>
      <c r="J30" s="1"/>
      <c r="K30" s="1"/>
      <c r="L30" s="1"/>
    </row>
    <row r="31" spans="1:12" x14ac:dyDescent="0.25">
      <c r="A31" s="1"/>
      <c r="B31" s="1"/>
      <c r="C31" s="1"/>
      <c r="D31" s="1"/>
      <c r="E31" s="1"/>
      <c r="F31" s="1"/>
      <c r="G31" s="1"/>
      <c r="H31" s="1"/>
      <c r="I31" s="1"/>
      <c r="J31" s="1"/>
      <c r="K31" s="1"/>
      <c r="L31" s="1"/>
    </row>
    <row r="32" spans="1:12" x14ac:dyDescent="0.25">
      <c r="A32" s="1"/>
      <c r="B32" s="1"/>
      <c r="C32" s="1"/>
      <c r="D32" s="1"/>
      <c r="E32" s="1"/>
      <c r="F32" s="1"/>
      <c r="G32" s="1"/>
      <c r="H32" s="1"/>
      <c r="I32" s="1"/>
      <c r="J32" s="1"/>
      <c r="K32" s="1"/>
      <c r="L32" s="1"/>
    </row>
    <row r="33" spans="1:12" x14ac:dyDescent="0.25">
      <c r="A33" s="1"/>
      <c r="B33" s="1"/>
      <c r="C33" s="1"/>
      <c r="D33" s="1"/>
      <c r="E33" s="1"/>
      <c r="F33" s="1"/>
      <c r="G33" s="1"/>
      <c r="H33" s="1"/>
      <c r="I33" s="1"/>
      <c r="J33" s="1"/>
      <c r="K33" s="1"/>
      <c r="L33" s="1"/>
    </row>
  </sheetData>
  <mergeCells count="15">
    <mergeCell ref="A11:A13"/>
    <mergeCell ref="B11:B13"/>
    <mergeCell ref="C11:C13"/>
    <mergeCell ref="D11:D13"/>
    <mergeCell ref="E11:E13"/>
    <mergeCell ref="A1:G1"/>
    <mergeCell ref="I1:K1"/>
    <mergeCell ref="A2:G2"/>
    <mergeCell ref="I2:K2"/>
    <mergeCell ref="A10:K10"/>
    <mergeCell ref="A14:A15"/>
    <mergeCell ref="B14:B15"/>
    <mergeCell ref="C14:C15"/>
    <mergeCell ref="D14:D15"/>
    <mergeCell ref="E14:E15"/>
  </mergeCells>
  <hyperlinks>
    <hyperlink ref="I2" r:id="rId1" display="https://www.samsung.com/us/shop/score-big-qled-tv-event/"/>
    <hyperlink ref="H14" r:id="rId2" display="https://play.google.com/store/apps/details?id=com.samsung.ecomm&amp;referrer=%26utm_source%3Ds_com%26utm_medium%3Demail%26utm_campaign%3DMKM_MID%3D&lt;%= delivery.internalName %&gt;%26CID%3D&lt;%= targetData.CID %&gt;&lt;%= targetData.segmentCode %&gt;%26marsLinkCategory%3Dapps:apps%26MKM_RID%3D&lt;%= recipient.BPNumber %&gt;"/>
    <hyperlink ref="H15" r:id="rId3"/>
    <hyperlink ref="H12" r:id="rId4" location="/order-lookup"/>
    <hyperlink ref="H11" r:id="rId5"/>
    <hyperlink ref="H13" r:id="rId6"/>
    <hyperlink ref="H7" r:id="rId7" tooltip="https://www.samsung.com/us/unpacked-2021/confirmation/"/>
  </hyperlinks>
  <pageMargins left="0.7" right="0.7" top="0.75" bottom="0.75" header="0.3" footer="0.3"/>
  <pageSetup orientation="portrait" verticalDpi="200"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activeCell="A9" sqref="A9"/>
    </sheetView>
  </sheetViews>
  <sheetFormatPr defaultColWidth="8.85546875" defaultRowHeight="15" x14ac:dyDescent="0.25"/>
  <cols>
    <col min="3" max="3" width="66" customWidth="1"/>
  </cols>
  <sheetData>
    <row r="1" spans="1:3" x14ac:dyDescent="0.25">
      <c r="A1" s="25"/>
      <c r="B1" s="25" t="s">
        <v>40</v>
      </c>
      <c r="C1" t="s">
        <v>41</v>
      </c>
    </row>
    <row r="2" spans="1:3" x14ac:dyDescent="0.25">
      <c r="A2" s="26" t="s">
        <v>35</v>
      </c>
      <c r="B2" s="26" t="s">
        <v>39</v>
      </c>
    </row>
    <row r="3" spans="1:3" x14ac:dyDescent="0.25">
      <c r="A3" t="s">
        <v>33</v>
      </c>
    </row>
    <row r="4" spans="1:3" x14ac:dyDescent="0.25">
      <c r="A4" t="s">
        <v>36</v>
      </c>
      <c r="B4" s="24">
        <v>700</v>
      </c>
    </row>
    <row r="5" spans="1:3" x14ac:dyDescent="0.25">
      <c r="A5" t="s">
        <v>37</v>
      </c>
      <c r="B5" s="24">
        <v>550</v>
      </c>
    </row>
    <row r="6" spans="1:3" x14ac:dyDescent="0.25">
      <c r="A6" t="s">
        <v>38</v>
      </c>
      <c r="B6" s="24">
        <v>350</v>
      </c>
    </row>
    <row r="8" spans="1:3" x14ac:dyDescent="0.25">
      <c r="A8"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BC7"/>
  <sheetViews>
    <sheetView topLeftCell="A4" zoomScale="214" zoomScaleNormal="214" workbookViewId="0">
      <selection activeCell="R8" sqref="R8"/>
    </sheetView>
  </sheetViews>
  <sheetFormatPr defaultColWidth="9.140625" defaultRowHeight="15" x14ac:dyDescent="0.25"/>
  <cols>
    <col min="1" max="16384" width="9.140625" style="14"/>
  </cols>
  <sheetData>
    <row r="6" spans="2:55" x14ac:dyDescent="0.25">
      <c r="AE6" s="15"/>
      <c r="BC6" s="15"/>
    </row>
    <row r="7" spans="2:55" x14ac:dyDescent="0.25">
      <c r="B7" s="15" t="s">
        <v>33</v>
      </c>
      <c r="H7" s="14" t="s">
        <v>38</v>
      </c>
      <c r="N7" s="14" t="s">
        <v>37</v>
      </c>
      <c r="T7" s="14" t="s">
        <v>36</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tabSelected="1" topLeftCell="B1" workbookViewId="0">
      <selection activeCell="D10" sqref="D10"/>
    </sheetView>
  </sheetViews>
  <sheetFormatPr defaultRowHeight="15" x14ac:dyDescent="0.25"/>
  <cols>
    <col min="1" max="1" width="54.140625" customWidth="1"/>
    <col min="2" max="2" width="85.7109375" customWidth="1"/>
    <col min="3" max="4" width="71.28515625" customWidth="1"/>
  </cols>
  <sheetData>
    <row r="1" spans="1:13" x14ac:dyDescent="0.25">
      <c r="A1" s="29" t="s">
        <v>49</v>
      </c>
      <c r="B1" s="30" t="s">
        <v>86</v>
      </c>
      <c r="C1" s="30" t="s">
        <v>87</v>
      </c>
      <c r="D1" s="30" t="s">
        <v>88</v>
      </c>
      <c r="E1" s="10"/>
      <c r="F1" s="10"/>
      <c r="G1" s="10"/>
      <c r="H1" s="10"/>
      <c r="I1" s="10"/>
      <c r="J1" s="10"/>
      <c r="K1" s="10"/>
      <c r="L1" s="10"/>
      <c r="M1" s="10"/>
    </row>
    <row r="2" spans="1:13" x14ac:dyDescent="0.25">
      <c r="A2" s="31" t="s">
        <v>89</v>
      </c>
      <c r="B2" s="32" t="s">
        <v>90</v>
      </c>
      <c r="C2" s="32" t="s">
        <v>91</v>
      </c>
      <c r="D2" s="32" t="s">
        <v>187</v>
      </c>
      <c r="E2" s="10"/>
      <c r="F2" s="10"/>
      <c r="G2" s="10"/>
      <c r="H2" s="10"/>
      <c r="I2" s="10"/>
      <c r="J2" s="10"/>
      <c r="K2" s="10"/>
      <c r="L2" s="10"/>
      <c r="M2" s="10"/>
    </row>
    <row r="3" spans="1:13" x14ac:dyDescent="0.25">
      <c r="A3" s="31" t="s">
        <v>92</v>
      </c>
      <c r="B3" s="32" t="s">
        <v>93</v>
      </c>
      <c r="C3" s="32" t="s">
        <v>94</v>
      </c>
      <c r="D3" s="32" t="s">
        <v>188</v>
      </c>
      <c r="E3" s="10"/>
      <c r="F3" s="10"/>
      <c r="G3" s="10"/>
      <c r="H3" s="10"/>
      <c r="I3" s="10"/>
      <c r="J3" s="10"/>
      <c r="K3" s="10"/>
      <c r="L3" s="10"/>
      <c r="M3" s="10"/>
    </row>
    <row r="4" spans="1:13" x14ac:dyDescent="0.25">
      <c r="A4" s="31" t="s">
        <v>95</v>
      </c>
      <c r="B4" s="32" t="s">
        <v>96</v>
      </c>
      <c r="C4" s="32" t="s">
        <v>97</v>
      </c>
      <c r="D4" s="32" t="s">
        <v>190</v>
      </c>
      <c r="E4" s="10"/>
      <c r="F4" s="10"/>
      <c r="G4" s="10"/>
      <c r="H4" s="10"/>
      <c r="I4" s="10"/>
      <c r="J4" s="10"/>
      <c r="K4" s="10"/>
      <c r="L4" s="10"/>
      <c r="M4" s="10"/>
    </row>
    <row r="5" spans="1:13" x14ac:dyDescent="0.25">
      <c r="A5" s="31" t="s">
        <v>98</v>
      </c>
      <c r="B5" s="32" t="s">
        <v>113</v>
      </c>
      <c r="C5" s="32" t="s">
        <v>99</v>
      </c>
      <c r="D5" s="32" t="s">
        <v>189</v>
      </c>
      <c r="E5" s="10"/>
      <c r="F5" s="10"/>
      <c r="G5" s="10"/>
      <c r="H5" s="10"/>
      <c r="I5" s="10"/>
      <c r="J5" s="10"/>
      <c r="K5" s="10"/>
      <c r="L5" s="10"/>
      <c r="M5" s="10"/>
    </row>
    <row r="6" spans="1:13" x14ac:dyDescent="0.25">
      <c r="A6" s="31" t="s">
        <v>100</v>
      </c>
      <c r="B6" s="32"/>
      <c r="C6" s="32" t="s">
        <v>101</v>
      </c>
      <c r="D6" s="32"/>
      <c r="E6" s="10"/>
      <c r="F6" s="10"/>
      <c r="G6" s="10"/>
      <c r="H6" s="10"/>
      <c r="I6" s="10"/>
      <c r="J6" s="10"/>
      <c r="K6" s="10"/>
      <c r="L6" s="10"/>
      <c r="M6" s="10"/>
    </row>
    <row r="7" spans="1:13" ht="16.5" x14ac:dyDescent="0.3">
      <c r="A7" s="31" t="s">
        <v>102</v>
      </c>
      <c r="B7" s="32"/>
      <c r="C7" s="32" t="s">
        <v>103</v>
      </c>
      <c r="D7" s="36"/>
      <c r="E7" s="10"/>
      <c r="F7" s="10"/>
      <c r="G7" s="10"/>
      <c r="H7" s="10"/>
      <c r="I7" s="10"/>
      <c r="J7" s="10"/>
      <c r="K7" s="10"/>
      <c r="L7" s="10"/>
      <c r="M7" s="10"/>
    </row>
    <row r="8" spans="1:13" x14ac:dyDescent="0.25">
      <c r="A8" s="31"/>
      <c r="B8" s="32" t="s">
        <v>104</v>
      </c>
      <c r="C8" s="37" t="s">
        <v>105</v>
      </c>
      <c r="D8" s="10"/>
      <c r="E8" s="10"/>
      <c r="F8" s="10"/>
      <c r="G8" s="10"/>
      <c r="H8" s="10"/>
      <c r="I8" s="10"/>
      <c r="J8" s="10"/>
      <c r="K8" s="10"/>
      <c r="L8" s="10"/>
      <c r="M8" s="10"/>
    </row>
    <row r="9" spans="1:13" x14ac:dyDescent="0.25">
      <c r="A9" s="31"/>
      <c r="B9" s="32" t="s">
        <v>114</v>
      </c>
      <c r="C9" s="37" t="s">
        <v>106</v>
      </c>
      <c r="D9" s="10"/>
      <c r="E9" s="10"/>
      <c r="F9" s="10"/>
      <c r="G9" s="10"/>
      <c r="H9" s="10"/>
      <c r="I9" s="10"/>
      <c r="J9" s="10"/>
      <c r="K9" s="10"/>
      <c r="L9" s="10"/>
      <c r="M9" s="10"/>
    </row>
    <row r="10" spans="1:13" x14ac:dyDescent="0.25">
      <c r="A10" s="31"/>
      <c r="B10" s="32" t="s">
        <v>107</v>
      </c>
      <c r="C10" s="10"/>
      <c r="D10" s="10"/>
      <c r="E10" s="10"/>
      <c r="F10" s="10"/>
      <c r="G10" s="10"/>
      <c r="H10" s="10"/>
      <c r="I10" s="10"/>
      <c r="J10" s="10"/>
      <c r="K10" s="10"/>
      <c r="L10" s="10"/>
      <c r="M10" s="10"/>
    </row>
    <row r="11" spans="1:13" x14ac:dyDescent="0.25">
      <c r="A11" s="31"/>
      <c r="B11" s="32" t="s">
        <v>108</v>
      </c>
      <c r="C11" s="10"/>
      <c r="D11" s="10"/>
      <c r="E11" s="10"/>
      <c r="F11" s="10"/>
      <c r="G11" s="10"/>
      <c r="H11" s="10"/>
      <c r="I11" s="10"/>
      <c r="J11" s="10"/>
      <c r="K11" s="10"/>
      <c r="L11" s="10"/>
      <c r="M11" s="10"/>
    </row>
    <row r="12" spans="1:13" x14ac:dyDescent="0.25">
      <c r="A12" s="31"/>
      <c r="B12" s="32" t="s">
        <v>109</v>
      </c>
      <c r="C12" s="10"/>
      <c r="D12" s="10"/>
      <c r="E12" s="10"/>
      <c r="F12" s="10"/>
      <c r="G12" s="10"/>
      <c r="H12" s="10"/>
      <c r="I12" s="10"/>
      <c r="J12" s="10"/>
      <c r="K12" s="10"/>
      <c r="L12" s="10"/>
      <c r="M12" s="10"/>
    </row>
    <row r="13" spans="1:13" x14ac:dyDescent="0.25">
      <c r="A13" s="31"/>
      <c r="B13" s="32"/>
      <c r="C13" s="10"/>
      <c r="D13" s="10"/>
      <c r="E13" s="10"/>
      <c r="F13" s="10"/>
      <c r="G13" s="10"/>
      <c r="H13" s="10"/>
      <c r="I13" s="10"/>
      <c r="J13" s="10"/>
      <c r="K13" s="10"/>
      <c r="L13" s="10"/>
      <c r="M13" s="10"/>
    </row>
    <row r="14" spans="1:13" x14ac:dyDescent="0.25">
      <c r="A14" s="31"/>
      <c r="B14" s="32"/>
      <c r="C14" s="10"/>
      <c r="D14" s="10"/>
      <c r="E14" s="10"/>
      <c r="F14" s="10"/>
      <c r="G14" s="10"/>
      <c r="H14" s="10"/>
      <c r="I14" s="10"/>
      <c r="J14" s="10"/>
      <c r="K14" s="10"/>
      <c r="L14" s="10"/>
      <c r="M14" s="10"/>
    </row>
    <row r="15" spans="1:13" x14ac:dyDescent="0.25">
      <c r="A15" s="10"/>
      <c r="B15" s="31"/>
      <c r="C15" s="10"/>
      <c r="D15" s="10"/>
      <c r="E15" s="10"/>
      <c r="F15" s="10"/>
      <c r="G15" s="10"/>
      <c r="H15" s="10"/>
      <c r="I15" s="10"/>
      <c r="J15" s="10"/>
      <c r="K15" s="10"/>
      <c r="L15" s="10"/>
      <c r="M15" s="10"/>
    </row>
    <row r="16" spans="1:13" x14ac:dyDescent="0.25">
      <c r="A16" s="10"/>
      <c r="B16" s="31"/>
      <c r="C16" s="10"/>
      <c r="D16" s="10"/>
      <c r="E16" s="10"/>
      <c r="F16" s="10"/>
      <c r="G16" s="10"/>
      <c r="H16" s="10"/>
      <c r="I16" s="10"/>
      <c r="J16" s="10"/>
      <c r="K16" s="10"/>
      <c r="L16" s="10"/>
      <c r="M16" s="10"/>
    </row>
    <row r="17" spans="1:13" x14ac:dyDescent="0.25">
      <c r="A17" s="10"/>
      <c r="B17" s="31"/>
      <c r="C17" s="10"/>
      <c r="D17" s="10"/>
      <c r="E17" s="10"/>
      <c r="F17" s="10"/>
      <c r="G17" s="10"/>
      <c r="H17" s="10"/>
      <c r="I17" s="10"/>
      <c r="J17" s="10"/>
      <c r="K17" s="10"/>
      <c r="L17" s="10"/>
      <c r="M17" s="10"/>
    </row>
    <row r="18" spans="1:13" x14ac:dyDescent="0.25">
      <c r="B18" s="34"/>
    </row>
    <row r="19" spans="1:13" x14ac:dyDescent="0.25">
      <c r="B19" s="34"/>
    </row>
    <row r="21" spans="1:13" x14ac:dyDescent="0.25">
      <c r="A21" s="35"/>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C22" sqref="C22"/>
    </sheetView>
  </sheetViews>
  <sheetFormatPr defaultRowHeight="15" x14ac:dyDescent="0.25"/>
  <cols>
    <col min="1" max="1" width="54.140625" customWidth="1"/>
    <col min="2" max="2" width="85.7109375" customWidth="1"/>
    <col min="3" max="3" width="71.28515625" customWidth="1"/>
    <col min="4" max="4" width="47.140625" customWidth="1"/>
  </cols>
  <sheetData>
    <row r="1" spans="1:13" x14ac:dyDescent="0.25">
      <c r="A1" s="29" t="s">
        <v>49</v>
      </c>
      <c r="B1" s="30" t="s">
        <v>50</v>
      </c>
      <c r="C1" s="29" t="s">
        <v>51</v>
      </c>
      <c r="D1" s="29" t="s">
        <v>52</v>
      </c>
      <c r="E1" s="10"/>
      <c r="F1" s="10"/>
      <c r="G1" s="10"/>
      <c r="H1" s="10"/>
      <c r="I1" s="10"/>
      <c r="J1" s="10"/>
      <c r="K1" s="10"/>
      <c r="L1" s="10"/>
      <c r="M1" s="10"/>
    </row>
    <row r="2" spans="1:13" x14ac:dyDescent="0.25">
      <c r="A2" s="31" t="s">
        <v>53</v>
      </c>
      <c r="B2" s="32" t="s">
        <v>54</v>
      </c>
      <c r="C2" t="s">
        <v>55</v>
      </c>
      <c r="D2" t="s">
        <v>56</v>
      </c>
      <c r="E2" s="10"/>
      <c r="F2" s="10"/>
      <c r="G2" s="10"/>
      <c r="H2" s="10"/>
      <c r="I2" s="10"/>
      <c r="J2" s="10"/>
      <c r="K2" s="10"/>
      <c r="L2" s="10"/>
      <c r="M2" s="10"/>
    </row>
    <row r="3" spans="1:13" ht="30" x14ac:dyDescent="0.25">
      <c r="A3" s="31" t="s">
        <v>57</v>
      </c>
      <c r="B3" s="32" t="s">
        <v>58</v>
      </c>
      <c r="C3" s="18" t="s">
        <v>59</v>
      </c>
      <c r="D3" s="18" t="s">
        <v>60</v>
      </c>
      <c r="E3" s="10"/>
      <c r="F3" s="10"/>
      <c r="G3" s="10"/>
      <c r="H3" s="10"/>
      <c r="I3" s="10"/>
      <c r="J3" s="10"/>
      <c r="K3" s="10"/>
      <c r="L3" s="10"/>
      <c r="M3" s="10"/>
    </row>
    <row r="4" spans="1:13" x14ac:dyDescent="0.25">
      <c r="A4" s="31" t="s">
        <v>61</v>
      </c>
      <c r="B4" s="32" t="s">
        <v>62</v>
      </c>
      <c r="C4" s="10"/>
      <c r="E4" s="10"/>
      <c r="F4" s="10"/>
      <c r="G4" s="10"/>
      <c r="H4" s="10"/>
      <c r="I4" s="10"/>
      <c r="J4" s="10"/>
      <c r="K4" s="10"/>
      <c r="L4" s="10"/>
      <c r="M4" s="10"/>
    </row>
    <row r="5" spans="1:13" x14ac:dyDescent="0.25">
      <c r="A5" s="31" t="s">
        <v>63</v>
      </c>
      <c r="B5" s="32" t="s">
        <v>64</v>
      </c>
      <c r="C5" s="10"/>
      <c r="D5" s="10"/>
      <c r="E5" s="10"/>
      <c r="F5" s="10"/>
      <c r="G5" s="10"/>
      <c r="H5" s="10"/>
      <c r="I5" s="10"/>
      <c r="J5" s="10"/>
      <c r="K5" s="10"/>
      <c r="L5" s="10"/>
      <c r="M5" s="10"/>
    </row>
    <row r="6" spans="1:13" x14ac:dyDescent="0.25">
      <c r="A6" s="31" t="s">
        <v>65</v>
      </c>
      <c r="B6" s="32" t="s">
        <v>66</v>
      </c>
      <c r="C6" s="33"/>
      <c r="D6" s="10"/>
      <c r="E6" s="10"/>
      <c r="F6" s="10"/>
      <c r="G6" s="10"/>
      <c r="H6" s="10"/>
      <c r="I6" s="10"/>
      <c r="J6" s="10"/>
      <c r="K6" s="10"/>
      <c r="L6" s="10"/>
      <c r="M6" s="10"/>
    </row>
    <row r="7" spans="1:13" x14ac:dyDescent="0.25">
      <c r="A7" s="31" t="s">
        <v>67</v>
      </c>
      <c r="B7" s="32" t="s">
        <v>68</v>
      </c>
      <c r="C7" s="10"/>
      <c r="D7" s="10"/>
      <c r="E7" s="10"/>
      <c r="F7" s="10"/>
      <c r="G7" s="10"/>
      <c r="H7" s="10"/>
      <c r="I7" s="10"/>
      <c r="J7" s="10"/>
      <c r="K7" s="10"/>
      <c r="L7" s="10"/>
      <c r="M7" s="10"/>
    </row>
    <row r="8" spans="1:13" x14ac:dyDescent="0.25">
      <c r="A8" s="31" t="s">
        <v>69</v>
      </c>
      <c r="B8" s="32" t="s">
        <v>70</v>
      </c>
      <c r="C8" s="10"/>
      <c r="D8" s="10"/>
      <c r="E8" s="10"/>
      <c r="F8" s="10"/>
      <c r="G8" s="10"/>
      <c r="H8" s="10"/>
      <c r="I8" s="10"/>
      <c r="J8" s="10"/>
      <c r="K8" s="10"/>
      <c r="L8" s="10"/>
      <c r="M8" s="10"/>
    </row>
    <row r="9" spans="1:13" x14ac:dyDescent="0.25">
      <c r="A9" s="31" t="s">
        <v>71</v>
      </c>
      <c r="B9" s="32" t="s">
        <v>72</v>
      </c>
      <c r="C9" s="10"/>
      <c r="D9" s="10"/>
      <c r="E9" s="10"/>
      <c r="F9" s="10"/>
      <c r="G9" s="10"/>
      <c r="H9" s="10"/>
      <c r="I9" s="10"/>
      <c r="J9" s="10"/>
      <c r="K9" s="10"/>
      <c r="L9" s="10"/>
      <c r="M9" s="10"/>
    </row>
    <row r="10" spans="1:13" x14ac:dyDescent="0.25">
      <c r="A10" s="31" t="s">
        <v>73</v>
      </c>
      <c r="B10" s="32" t="s">
        <v>74</v>
      </c>
      <c r="C10" s="10"/>
      <c r="D10" s="10"/>
      <c r="E10" s="10"/>
      <c r="F10" s="10"/>
      <c r="G10" s="10"/>
      <c r="H10" s="10"/>
      <c r="I10" s="10"/>
      <c r="J10" s="10"/>
      <c r="K10" s="10"/>
      <c r="L10" s="10"/>
      <c r="M10" s="10"/>
    </row>
    <row r="11" spans="1:13" x14ac:dyDescent="0.25">
      <c r="A11" s="31" t="s">
        <v>75</v>
      </c>
      <c r="B11" s="32" t="s">
        <v>76</v>
      </c>
      <c r="C11" s="10"/>
      <c r="D11" s="10"/>
      <c r="E11" s="10"/>
      <c r="F11" s="10"/>
      <c r="G11" s="10"/>
      <c r="H11" s="10"/>
      <c r="I11" s="10"/>
      <c r="J11" s="10"/>
      <c r="K11" s="10"/>
      <c r="L11" s="10"/>
      <c r="M11" s="10"/>
    </row>
    <row r="12" spans="1:13" x14ac:dyDescent="0.25">
      <c r="A12" s="31" t="s">
        <v>77</v>
      </c>
      <c r="B12" s="32" t="s">
        <v>78</v>
      </c>
      <c r="C12" s="10"/>
      <c r="D12" s="10"/>
      <c r="E12" s="10"/>
      <c r="F12" s="10"/>
      <c r="G12" s="10"/>
      <c r="H12" s="10"/>
      <c r="I12" s="10"/>
      <c r="J12" s="10"/>
      <c r="K12" s="10"/>
      <c r="L12" s="10"/>
      <c r="M12" s="10"/>
    </row>
    <row r="13" spans="1:13" x14ac:dyDescent="0.25">
      <c r="A13" s="31" t="s">
        <v>79</v>
      </c>
      <c r="B13" s="32" t="s">
        <v>80</v>
      </c>
      <c r="C13" s="10"/>
      <c r="D13" s="10"/>
      <c r="E13" s="10"/>
      <c r="F13" s="10"/>
      <c r="G13" s="10"/>
      <c r="H13" s="10"/>
      <c r="I13" s="10"/>
      <c r="J13" s="10"/>
      <c r="K13" s="10"/>
      <c r="L13" s="10"/>
      <c r="M13" s="10"/>
    </row>
    <row r="14" spans="1:13" x14ac:dyDescent="0.25">
      <c r="A14" s="31" t="s">
        <v>81</v>
      </c>
      <c r="B14" s="32" t="s">
        <v>82</v>
      </c>
      <c r="C14" s="10"/>
      <c r="D14" s="10"/>
      <c r="E14" s="10"/>
      <c r="F14" s="10"/>
      <c r="G14" s="10"/>
      <c r="H14" s="10"/>
      <c r="I14" s="10"/>
      <c r="J14" s="10"/>
      <c r="K14" s="10"/>
      <c r="L14" s="10"/>
      <c r="M14" s="10"/>
    </row>
    <row r="15" spans="1:13" x14ac:dyDescent="0.25">
      <c r="A15" s="10" t="s">
        <v>83</v>
      </c>
      <c r="B15" s="31" t="s">
        <v>31</v>
      </c>
      <c r="C15" t="s">
        <v>84</v>
      </c>
      <c r="D15" s="10" t="s">
        <v>85</v>
      </c>
      <c r="E15" s="10"/>
      <c r="F15" s="10"/>
      <c r="G15" s="10"/>
      <c r="H15" s="10"/>
      <c r="I15" s="10"/>
      <c r="J15" s="10"/>
      <c r="K15" s="10"/>
      <c r="L15" s="10"/>
      <c r="M15" s="10"/>
    </row>
    <row r="16" spans="1:13" x14ac:dyDescent="0.25">
      <c r="A16" s="10"/>
      <c r="B16" s="31"/>
      <c r="C16" s="10"/>
      <c r="D16" s="10"/>
      <c r="E16" s="10"/>
      <c r="F16" s="10"/>
      <c r="G16" s="10"/>
      <c r="H16" s="10"/>
      <c r="I16" s="10"/>
      <c r="J16" s="10"/>
      <c r="K16" s="10"/>
      <c r="L16" s="10"/>
      <c r="M16" s="10"/>
    </row>
    <row r="17" spans="1:13" x14ac:dyDescent="0.25">
      <c r="A17" s="10"/>
      <c r="B17" s="31"/>
      <c r="C17" s="10"/>
      <c r="D17" s="10"/>
      <c r="E17" s="10"/>
      <c r="F17" s="10"/>
      <c r="G17" s="10"/>
      <c r="H17" s="10"/>
      <c r="I17" s="10"/>
      <c r="J17" s="10"/>
      <c r="K17" s="10"/>
      <c r="L17" s="10"/>
      <c r="M17" s="10"/>
    </row>
    <row r="18" spans="1:13" x14ac:dyDescent="0.25">
      <c r="B18" s="34"/>
    </row>
    <row r="19" spans="1:13" x14ac:dyDescent="0.25">
      <c r="B19" s="34"/>
    </row>
    <row r="21" spans="1:13" x14ac:dyDescent="0.25">
      <c r="A21" s="35"/>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4"/>
  <sheetViews>
    <sheetView workbookViewId="0">
      <selection activeCell="Q14" sqref="Q14"/>
    </sheetView>
  </sheetViews>
  <sheetFormatPr defaultColWidth="8.85546875" defaultRowHeight="15" x14ac:dyDescent="0.25"/>
  <cols>
    <col min="1" max="1" width="31.42578125" customWidth="1"/>
    <col min="2" max="2" width="8.42578125" bestFit="1" customWidth="1"/>
    <col min="3" max="3" width="14.7109375" customWidth="1"/>
    <col min="4" max="4" width="13.7109375" bestFit="1" customWidth="1"/>
    <col min="5" max="5" width="7.140625" bestFit="1" customWidth="1"/>
    <col min="6" max="6" width="6.42578125" bestFit="1" customWidth="1"/>
    <col min="7" max="7" width="19.85546875" bestFit="1" customWidth="1"/>
    <col min="8" max="8" width="3.42578125" customWidth="1"/>
    <col min="9" max="9" width="21.42578125" bestFit="1" customWidth="1"/>
    <col min="10" max="10" width="15.140625" customWidth="1"/>
    <col min="11" max="11" width="13.7109375" bestFit="1" customWidth="1"/>
    <col min="12" max="12" width="7.140625" bestFit="1" customWidth="1"/>
    <col min="13" max="13" width="7.42578125" bestFit="1" customWidth="1"/>
    <col min="14" max="14" width="19.85546875" bestFit="1" customWidth="1"/>
  </cols>
  <sheetData>
    <row r="1" spans="1:14" ht="15.75" x14ac:dyDescent="0.25">
      <c r="A1" s="42"/>
      <c r="B1" s="42"/>
      <c r="C1" s="42"/>
      <c r="D1" s="42"/>
      <c r="E1" s="43"/>
      <c r="F1" s="44"/>
      <c r="G1" s="42"/>
      <c r="H1" s="45"/>
      <c r="I1" s="46"/>
      <c r="J1" s="42"/>
      <c r="K1" s="42"/>
      <c r="L1" s="43"/>
      <c r="M1" s="43"/>
      <c r="N1" s="42"/>
    </row>
    <row r="2" spans="1:14" ht="63" x14ac:dyDescent="0.25">
      <c r="A2" s="47" t="s">
        <v>123</v>
      </c>
      <c r="B2" s="47" t="s">
        <v>124</v>
      </c>
      <c r="C2" s="47" t="s">
        <v>125</v>
      </c>
      <c r="D2" s="47" t="s">
        <v>126</v>
      </c>
      <c r="E2" s="48" t="s">
        <v>127</v>
      </c>
      <c r="F2" s="49" t="s">
        <v>128</v>
      </c>
      <c r="G2" s="47" t="s">
        <v>129</v>
      </c>
      <c r="H2" s="45"/>
      <c r="I2" s="47" t="s">
        <v>123</v>
      </c>
      <c r="J2" s="47" t="s">
        <v>130</v>
      </c>
      <c r="K2" s="47" t="s">
        <v>126</v>
      </c>
      <c r="L2" s="48" t="s">
        <v>127</v>
      </c>
      <c r="M2" s="48" t="s">
        <v>128</v>
      </c>
      <c r="N2" s="48" t="s">
        <v>129</v>
      </c>
    </row>
    <row r="3" spans="1:14" ht="31.5" x14ac:dyDescent="0.25">
      <c r="A3" s="50" t="s">
        <v>131</v>
      </c>
      <c r="B3" s="50" t="str">
        <f>A3</f>
        <v>Samsung</v>
      </c>
      <c r="C3" s="50"/>
      <c r="D3" s="50"/>
      <c r="E3" s="51"/>
      <c r="F3" s="52"/>
      <c r="G3" s="50"/>
      <c r="H3" s="53"/>
      <c r="I3" s="50" t="s">
        <v>131</v>
      </c>
      <c r="J3" s="54"/>
      <c r="K3" s="54"/>
      <c r="L3" s="51"/>
      <c r="M3" s="55"/>
      <c r="N3" s="50"/>
    </row>
    <row r="4" spans="1:14" ht="15.75" x14ac:dyDescent="0.25">
      <c r="A4" s="56" t="s">
        <v>132</v>
      </c>
      <c r="B4" s="57" t="s">
        <v>36</v>
      </c>
      <c r="C4" s="58">
        <v>700</v>
      </c>
      <c r="D4" s="59">
        <f>INDEX('[1]Dec Map '!X:X,MATCH('[2]Palette Trade-in'!A4,'[1]Dec Map '!V:V,0),1)</f>
        <v>651.07244429978584</v>
      </c>
      <c r="E4" s="60">
        <f t="shared" ref="E4:E27" si="0">D4-C4</f>
        <v>-48.927555700214157</v>
      </c>
      <c r="F4" s="61">
        <v>0.01</v>
      </c>
      <c r="G4" s="62">
        <f t="shared" ref="G4:G27" si="1">F4*E4</f>
        <v>-0.48927555700214159</v>
      </c>
      <c r="H4" s="63"/>
      <c r="I4" s="64" t="str">
        <f t="shared" ref="I4:I27" si="2">A4</f>
        <v>Galaxy Note 20 5G Ultra</v>
      </c>
      <c r="J4" s="65">
        <f t="shared" ref="J4:J27" si="3">C4-150</f>
        <v>550</v>
      </c>
      <c r="K4" s="59">
        <f>INDEX('[1]Dec Map '!AC:AC,MATCH('[2]Palette Trade-in'!I4,'[1]Dec Map '!AA:AA,0),1)</f>
        <v>433.40921590924592</v>
      </c>
      <c r="L4" s="60">
        <f t="shared" ref="L4:L27" si="4">K4-J4</f>
        <v>-116.59078409075408</v>
      </c>
      <c r="M4" s="61">
        <f t="shared" ref="M4:M27" si="5">F4</f>
        <v>0.01</v>
      </c>
      <c r="N4" s="62">
        <f t="shared" ref="N4:N27" si="6">M4*L4</f>
        <v>-1.165907840907541</v>
      </c>
    </row>
    <row r="5" spans="1:14" ht="15.75" x14ac:dyDescent="0.25">
      <c r="A5" s="64" t="s">
        <v>133</v>
      </c>
      <c r="B5" s="57" t="s">
        <v>36</v>
      </c>
      <c r="C5" s="58">
        <v>700</v>
      </c>
      <c r="D5" s="59">
        <f>INDEX('[1]Dec Map '!X:X,MATCH('[2]Palette Trade-in'!A5,'[1]Dec Map '!V:V,0),1)</f>
        <v>530.62793618966487</v>
      </c>
      <c r="E5" s="60">
        <f t="shared" si="0"/>
        <v>-169.37206381033513</v>
      </c>
      <c r="F5" s="61">
        <v>0.01</v>
      </c>
      <c r="G5" s="62">
        <f t="shared" si="1"/>
        <v>-1.6937206381033514</v>
      </c>
      <c r="H5" s="63"/>
      <c r="I5" s="64" t="str">
        <f t="shared" si="2"/>
        <v>Galaxy Note 20 5G</v>
      </c>
      <c r="J5" s="65">
        <f t="shared" si="3"/>
        <v>550</v>
      </c>
      <c r="K5" s="59">
        <f>INDEX('[1]Dec Map '!AC:AC,MATCH('[2]Palette Trade-in'!I5,'[1]Dec Map '!AA:AA,0),1)</f>
        <v>353.33227761378248</v>
      </c>
      <c r="L5" s="60">
        <f t="shared" si="4"/>
        <v>-196.66772238621752</v>
      </c>
      <c r="M5" s="61">
        <f t="shared" si="5"/>
        <v>0.01</v>
      </c>
      <c r="N5" s="62">
        <f t="shared" si="6"/>
        <v>-1.9666772238621752</v>
      </c>
    </row>
    <row r="6" spans="1:14" ht="15.75" x14ac:dyDescent="0.25">
      <c r="A6" s="64" t="s">
        <v>134</v>
      </c>
      <c r="B6" s="57" t="s">
        <v>36</v>
      </c>
      <c r="C6" s="58">
        <v>700</v>
      </c>
      <c r="D6" s="59">
        <f>INDEX('[1]Dec Map '!X:X,MATCH('[2]Palette Trade-in'!A6,'[1]Dec Map '!V:V,0),1)</f>
        <v>542.18942994207896</v>
      </c>
      <c r="E6" s="60">
        <f t="shared" si="0"/>
        <v>-157.81057005792104</v>
      </c>
      <c r="F6" s="61">
        <v>8.8600000000000026E-2</v>
      </c>
      <c r="G6" s="62">
        <f t="shared" si="1"/>
        <v>-13.982016507131808</v>
      </c>
      <c r="H6" s="63"/>
      <c r="I6" s="64" t="str">
        <f t="shared" si="2"/>
        <v>Galaxy S20 Ultra</v>
      </c>
      <c r="J6" s="65">
        <f t="shared" si="3"/>
        <v>550</v>
      </c>
      <c r="K6" s="59">
        <f>INDEX('[1]Dec Map '!AC:AC,MATCH('[2]Palette Trade-in'!I6,'[1]Dec Map '!AA:AA,0),1)</f>
        <v>351.02111253535242</v>
      </c>
      <c r="L6" s="60">
        <f t="shared" si="4"/>
        <v>-198.97888746464758</v>
      </c>
      <c r="M6" s="61">
        <f t="shared" si="5"/>
        <v>8.8600000000000026E-2</v>
      </c>
      <c r="N6" s="62">
        <f t="shared" si="6"/>
        <v>-17.629529429367782</v>
      </c>
    </row>
    <row r="7" spans="1:14" s="75" customFormat="1" ht="15.75" x14ac:dyDescent="0.25">
      <c r="A7" s="66" t="s">
        <v>135</v>
      </c>
      <c r="B7" s="67" t="s">
        <v>36</v>
      </c>
      <c r="C7" s="68">
        <v>700</v>
      </c>
      <c r="D7" s="69">
        <f>INDEX('[1]Dec Map '!X:X,MATCH('[2]Palette Trade-in'!A7,'[1]Dec Map '!V:V,0),1)</f>
        <v>482.59577299660117</v>
      </c>
      <c r="E7" s="70">
        <f t="shared" si="0"/>
        <v>-217.40422700339883</v>
      </c>
      <c r="F7" s="71">
        <v>6.6500000000000004E-2</v>
      </c>
      <c r="G7" s="72">
        <f t="shared" si="1"/>
        <v>-14.457381095726022</v>
      </c>
      <c r="H7" s="73"/>
      <c r="I7" s="66" t="str">
        <f t="shared" si="2"/>
        <v>Galaxy S20+</v>
      </c>
      <c r="J7" s="74">
        <f t="shared" si="3"/>
        <v>550</v>
      </c>
      <c r="K7" s="69">
        <f>INDEX('[1]Dec Map '!AC:AC,MATCH('[2]Palette Trade-in'!I7,'[1]Dec Map '!AA:AA,0),1)</f>
        <v>322.6224717493775</v>
      </c>
      <c r="L7" s="70">
        <f t="shared" si="4"/>
        <v>-227.3775282506225</v>
      </c>
      <c r="M7" s="71">
        <f t="shared" si="5"/>
        <v>6.6500000000000004E-2</v>
      </c>
      <c r="N7" s="72">
        <f t="shared" si="6"/>
        <v>-15.120605628666397</v>
      </c>
    </row>
    <row r="8" spans="1:14" s="75" customFormat="1" ht="15.75" x14ac:dyDescent="0.25">
      <c r="A8" s="66" t="s">
        <v>136</v>
      </c>
      <c r="B8" s="67" t="s">
        <v>36</v>
      </c>
      <c r="C8" s="68">
        <v>700</v>
      </c>
      <c r="D8" s="69">
        <f>INDEX('[1]Dec Map '!X:X,MATCH('[2]Palette Trade-in'!A8,'[1]Dec Map '!V:V,0),1)</f>
        <v>389.49973525330307</v>
      </c>
      <c r="E8" s="70">
        <f t="shared" si="0"/>
        <v>-310.50026474669693</v>
      </c>
      <c r="F8" s="71">
        <v>6.7300000000000013E-2</v>
      </c>
      <c r="G8" s="72">
        <f t="shared" si="1"/>
        <v>-20.896667817452705</v>
      </c>
      <c r="H8" s="73"/>
      <c r="I8" s="66" t="str">
        <f t="shared" si="2"/>
        <v>Galaxy S20</v>
      </c>
      <c r="J8" s="74">
        <f t="shared" si="3"/>
        <v>550</v>
      </c>
      <c r="K8" s="69">
        <f>INDEX('[1]Dec Map '!AC:AC,MATCH('[2]Palette Trade-in'!I8,'[1]Dec Map '!AA:AA,0),1)</f>
        <v>263.33999999999997</v>
      </c>
      <c r="L8" s="70">
        <f t="shared" si="4"/>
        <v>-286.66000000000003</v>
      </c>
      <c r="M8" s="71">
        <f t="shared" si="5"/>
        <v>6.7300000000000013E-2</v>
      </c>
      <c r="N8" s="72">
        <f t="shared" si="6"/>
        <v>-19.292218000000005</v>
      </c>
    </row>
    <row r="9" spans="1:14" ht="15.75" x14ac:dyDescent="0.25">
      <c r="A9" s="64" t="s">
        <v>137</v>
      </c>
      <c r="B9" s="57" t="s">
        <v>37</v>
      </c>
      <c r="C9" s="58">
        <v>550</v>
      </c>
      <c r="D9" s="59">
        <v>330</v>
      </c>
      <c r="E9" s="60">
        <f t="shared" si="0"/>
        <v>-220</v>
      </c>
      <c r="F9" s="61">
        <v>0.03</v>
      </c>
      <c r="G9" s="76">
        <f t="shared" si="1"/>
        <v>-6.6</v>
      </c>
      <c r="H9" s="63"/>
      <c r="I9" s="64" t="str">
        <f t="shared" si="2"/>
        <v>Galaxy S20FE</v>
      </c>
      <c r="J9" s="65">
        <f t="shared" si="3"/>
        <v>400</v>
      </c>
      <c r="K9" s="59">
        <v>275</v>
      </c>
      <c r="L9" s="60">
        <f t="shared" si="4"/>
        <v>-125</v>
      </c>
      <c r="M9" s="61">
        <f t="shared" si="5"/>
        <v>0.03</v>
      </c>
      <c r="N9" s="62">
        <f t="shared" si="6"/>
        <v>-3.75</v>
      </c>
    </row>
    <row r="10" spans="1:14" s="75" customFormat="1" ht="15.75" x14ac:dyDescent="0.25">
      <c r="A10" s="66" t="s">
        <v>138</v>
      </c>
      <c r="B10" s="67" t="s">
        <v>37</v>
      </c>
      <c r="C10" s="74">
        <v>550</v>
      </c>
      <c r="D10" s="69">
        <f>INDEX('[1]Dec Map '!X:X,MATCH('[2]Palette Trade-in'!A10,'[1]Dec Map '!V:V,0),1)</f>
        <v>405.18949874405871</v>
      </c>
      <c r="E10" s="70">
        <f t="shared" si="0"/>
        <v>-144.81050125594129</v>
      </c>
      <c r="F10" s="77">
        <v>0.13529999999999995</v>
      </c>
      <c r="G10" s="72">
        <f t="shared" si="1"/>
        <v>-19.592860819928848</v>
      </c>
      <c r="H10" s="73"/>
      <c r="I10" s="66" t="str">
        <f t="shared" si="2"/>
        <v>Galaxy Note 10+</v>
      </c>
      <c r="J10" s="74">
        <f t="shared" si="3"/>
        <v>400</v>
      </c>
      <c r="K10" s="69">
        <f>INDEX('[1]Dec Map '!AC:AC,MATCH('[2]Palette Trade-in'!I10,'[1]Dec Map '!AA:AA,0),1)</f>
        <v>269.86048982148498</v>
      </c>
      <c r="L10" s="70">
        <f t="shared" si="4"/>
        <v>-130.13951017851502</v>
      </c>
      <c r="M10" s="71">
        <f t="shared" si="5"/>
        <v>0.13529999999999995</v>
      </c>
      <c r="N10" s="72">
        <f t="shared" si="6"/>
        <v>-17.607875727153075</v>
      </c>
    </row>
    <row r="11" spans="1:14" ht="15.75" x14ac:dyDescent="0.25">
      <c r="A11" s="64" t="s">
        <v>139</v>
      </c>
      <c r="B11" s="57" t="s">
        <v>37</v>
      </c>
      <c r="C11" s="78">
        <v>550</v>
      </c>
      <c r="D11" s="59">
        <f>INDEX('[1]Dec Map '!X:X,MATCH('[2]Palette Trade-in'!A11,'[1]Dec Map '!V:V,0),1)</f>
        <v>327.53855964973002</v>
      </c>
      <c r="E11" s="60">
        <f t="shared" si="0"/>
        <v>-222.46144035026998</v>
      </c>
      <c r="F11" s="61">
        <v>1.1699999999999995E-2</v>
      </c>
      <c r="G11" s="62">
        <f t="shared" si="1"/>
        <v>-2.6027988520981578</v>
      </c>
      <c r="H11" s="63"/>
      <c r="I11" s="64" t="str">
        <f t="shared" si="2"/>
        <v>Galaxy Note 10</v>
      </c>
      <c r="J11" s="65">
        <f t="shared" si="3"/>
        <v>400</v>
      </c>
      <c r="K11" s="59">
        <f>INDEX('[1]Dec Map '!AC:AC,MATCH('[2]Palette Trade-in'!I11,'[1]Dec Map '!AA:AA,0),1)</f>
        <v>228.02976083019121</v>
      </c>
      <c r="L11" s="60">
        <f t="shared" si="4"/>
        <v>-171.97023916980879</v>
      </c>
      <c r="M11" s="61">
        <f t="shared" si="5"/>
        <v>1.1699999999999995E-2</v>
      </c>
      <c r="N11" s="62">
        <f t="shared" si="6"/>
        <v>-2.0120517982867621</v>
      </c>
    </row>
    <row r="12" spans="1:14" s="75" customFormat="1" ht="15.75" x14ac:dyDescent="0.25">
      <c r="A12" s="66" t="s">
        <v>140</v>
      </c>
      <c r="B12" s="67" t="s">
        <v>37</v>
      </c>
      <c r="C12" s="74">
        <v>550</v>
      </c>
      <c r="D12" s="69">
        <f>INDEX('[1]Dec Map '!X:X,MATCH('[2]Palette Trade-in'!A12,'[1]Dec Map '!V:V,0),1)</f>
        <v>284.61634797902997</v>
      </c>
      <c r="E12" s="70">
        <f t="shared" si="0"/>
        <v>-265.38365202097003</v>
      </c>
      <c r="F12" s="71">
        <v>5.2600000000000008E-2</v>
      </c>
      <c r="G12" s="72">
        <f t="shared" si="1"/>
        <v>-13.959180096303026</v>
      </c>
      <c r="H12" s="73"/>
      <c r="I12" s="66" t="str">
        <f t="shared" si="2"/>
        <v>Galaxy S10+</v>
      </c>
      <c r="J12" s="74">
        <f t="shared" si="3"/>
        <v>400</v>
      </c>
      <c r="K12" s="69">
        <f>INDEX('[1]Dec Map '!AC:AC,MATCH('[2]Palette Trade-in'!I12,'[1]Dec Map '!AA:AA,0),1)</f>
        <v>210.73011444119999</v>
      </c>
      <c r="L12" s="70">
        <f t="shared" si="4"/>
        <v>-189.26988555880001</v>
      </c>
      <c r="M12" s="71">
        <f t="shared" si="5"/>
        <v>5.2600000000000008E-2</v>
      </c>
      <c r="N12" s="72">
        <f t="shared" si="6"/>
        <v>-9.9555959803928822</v>
      </c>
    </row>
    <row r="13" spans="1:14" s="75" customFormat="1" ht="15.75" x14ac:dyDescent="0.25">
      <c r="A13" s="66" t="s">
        <v>141</v>
      </c>
      <c r="B13" s="67" t="s">
        <v>37</v>
      </c>
      <c r="C13" s="74">
        <v>550</v>
      </c>
      <c r="D13" s="69">
        <f>INDEX('[1]Dec Map '!X:X,MATCH('[2]Palette Trade-in'!A13,'[1]Dec Map '!V:V,0),1)</f>
        <v>236.0129929462199</v>
      </c>
      <c r="E13" s="70">
        <f t="shared" si="0"/>
        <v>-313.98700705378008</v>
      </c>
      <c r="F13" s="71">
        <v>2.18E-2</v>
      </c>
      <c r="G13" s="72">
        <f t="shared" si="1"/>
        <v>-6.8449167537724058</v>
      </c>
      <c r="H13" s="73"/>
      <c r="I13" s="66" t="str">
        <f t="shared" si="2"/>
        <v>Galaxy S10</v>
      </c>
      <c r="J13" s="74">
        <f t="shared" si="3"/>
        <v>400</v>
      </c>
      <c r="K13" s="69">
        <f>INDEX('[1]Dec Map '!AC:AC,MATCH('[2]Palette Trade-in'!I13,'[1]Dec Map '!AA:AA,0),1)</f>
        <v>173.37002415478997</v>
      </c>
      <c r="L13" s="70">
        <f t="shared" si="4"/>
        <v>-226.62997584521003</v>
      </c>
      <c r="M13" s="71">
        <f t="shared" si="5"/>
        <v>2.18E-2</v>
      </c>
      <c r="N13" s="72">
        <f t="shared" si="6"/>
        <v>-4.9405334734255781</v>
      </c>
    </row>
    <row r="14" spans="1:14" ht="15.75" x14ac:dyDescent="0.25">
      <c r="A14" s="56" t="s">
        <v>142</v>
      </c>
      <c r="B14" s="57" t="s">
        <v>37</v>
      </c>
      <c r="C14" s="78">
        <v>550</v>
      </c>
      <c r="D14" s="59">
        <f>INDEX('[1]Dec Map '!X:X,MATCH('[2]Palette Trade-in'!A14,'[1]Dec Map '!V:V,0),1)</f>
        <v>214.91444540106716</v>
      </c>
      <c r="E14" s="60">
        <f t="shared" si="0"/>
        <v>-335.08555459893284</v>
      </c>
      <c r="F14" s="61">
        <v>4.9999999999999992E-3</v>
      </c>
      <c r="G14" s="62">
        <f t="shared" si="1"/>
        <v>-1.6754277729946641</v>
      </c>
      <c r="H14" s="63"/>
      <c r="I14" s="56" t="str">
        <f t="shared" si="2"/>
        <v>Galaxy S10e</v>
      </c>
      <c r="J14" s="65">
        <f t="shared" si="3"/>
        <v>400</v>
      </c>
      <c r="K14" s="59">
        <f>INDEX('[1]Dec Map '!AC:AC,MATCH('[2]Palette Trade-in'!I14,'[1]Dec Map '!AA:AA,0),1)</f>
        <v>147.59084224658997</v>
      </c>
      <c r="L14" s="60">
        <f t="shared" si="4"/>
        <v>-252.40915775341003</v>
      </c>
      <c r="M14" s="61">
        <f t="shared" si="5"/>
        <v>4.9999999999999992E-3</v>
      </c>
      <c r="N14" s="62">
        <f t="shared" si="6"/>
        <v>-1.26204578876705</v>
      </c>
    </row>
    <row r="15" spans="1:14" ht="15.75" x14ac:dyDescent="0.25">
      <c r="A15" s="79" t="s">
        <v>143</v>
      </c>
      <c r="B15" s="80" t="s">
        <v>38</v>
      </c>
      <c r="C15" s="78">
        <v>350</v>
      </c>
      <c r="D15" s="59">
        <f>INDEX('[1]Dec Map '!X:X,MATCH('[2]Palette Trade-in'!A15,'[1]Dec Map '!V:V,0),1)</f>
        <v>200.71250938934651</v>
      </c>
      <c r="E15" s="60">
        <f t="shared" si="0"/>
        <v>-149.28749061065349</v>
      </c>
      <c r="F15" s="61">
        <v>7.2500000000000009E-2</v>
      </c>
      <c r="G15" s="76">
        <f t="shared" si="1"/>
        <v>-10.823343069272379</v>
      </c>
      <c r="H15" s="63"/>
      <c r="I15" s="79" t="str">
        <f t="shared" si="2"/>
        <v>Galaxy Note 9</v>
      </c>
      <c r="J15" s="65">
        <f t="shared" si="3"/>
        <v>200</v>
      </c>
      <c r="K15" s="59">
        <f>INDEX('[1]Dec Map '!AC:AC,MATCH('[2]Palette Trade-in'!I15,'[1]Dec Map '!AA:AA,0),1)</f>
        <v>165.29712139245996</v>
      </c>
      <c r="L15" s="60">
        <f t="shared" si="4"/>
        <v>-34.702878607540043</v>
      </c>
      <c r="M15" s="61">
        <f t="shared" si="5"/>
        <v>7.2500000000000009E-2</v>
      </c>
      <c r="N15" s="62">
        <f t="shared" si="6"/>
        <v>-2.5159586990466534</v>
      </c>
    </row>
    <row r="16" spans="1:14" s="75" customFormat="1" ht="15.75" x14ac:dyDescent="0.25">
      <c r="A16" s="66" t="s">
        <v>144</v>
      </c>
      <c r="B16" s="67" t="s">
        <v>38</v>
      </c>
      <c r="C16" s="74">
        <v>350</v>
      </c>
      <c r="D16" s="69">
        <f>INDEX('[1]Dec Map '!X:X,MATCH('[2]Palette Trade-in'!A16,'[1]Dec Map '!V:V,0),1)</f>
        <v>146.83965508579874</v>
      </c>
      <c r="E16" s="70">
        <f t="shared" si="0"/>
        <v>-203.16034491420126</v>
      </c>
      <c r="F16" s="71">
        <v>5.5700000000000006E-2</v>
      </c>
      <c r="G16" s="72">
        <f t="shared" si="1"/>
        <v>-11.316031211721011</v>
      </c>
      <c r="H16" s="73"/>
      <c r="I16" s="66" t="str">
        <f t="shared" si="2"/>
        <v>Galaxy S9+</v>
      </c>
      <c r="J16" s="74">
        <f t="shared" si="3"/>
        <v>200</v>
      </c>
      <c r="K16" s="69">
        <f>INDEX('[1]Dec Map '!AC:AC,MATCH('[2]Palette Trade-in'!I16,'[1]Dec Map '!AA:AA,0),1)</f>
        <v>128.57007366654997</v>
      </c>
      <c r="L16" s="70">
        <f t="shared" si="4"/>
        <v>-71.429926333450027</v>
      </c>
      <c r="M16" s="71">
        <f t="shared" si="5"/>
        <v>5.5700000000000006E-2</v>
      </c>
      <c r="N16" s="72">
        <f t="shared" si="6"/>
        <v>-3.9786468967731667</v>
      </c>
    </row>
    <row r="17" spans="1:14" ht="15.75" x14ac:dyDescent="0.25">
      <c r="A17" s="56" t="s">
        <v>145</v>
      </c>
      <c r="B17" s="80" t="s">
        <v>38</v>
      </c>
      <c r="C17" s="78">
        <v>350</v>
      </c>
      <c r="D17" s="59">
        <f>INDEX('[1]Dec Map '!X:X,MATCH('[2]Palette Trade-in'!A17,'[1]Dec Map '!V:V,0),1)</f>
        <v>119.08647802134334</v>
      </c>
      <c r="E17" s="60">
        <f t="shared" si="0"/>
        <v>-230.91352197865666</v>
      </c>
      <c r="F17" s="61">
        <v>4.02E-2</v>
      </c>
      <c r="G17" s="76">
        <f t="shared" si="1"/>
        <v>-9.2827235835419977</v>
      </c>
      <c r="H17" s="63"/>
      <c r="I17" s="56" t="str">
        <f t="shared" si="2"/>
        <v>Galaxy S9</v>
      </c>
      <c r="J17" s="65">
        <f t="shared" si="3"/>
        <v>200</v>
      </c>
      <c r="K17" s="59">
        <f>INDEX('[1]Dec Map '!AC:AC,MATCH('[2]Palette Trade-in'!I17,'[1]Dec Map '!AA:AA,0),1)</f>
        <v>100.52324111391749</v>
      </c>
      <c r="L17" s="60">
        <f t="shared" si="4"/>
        <v>-99.476758886082507</v>
      </c>
      <c r="M17" s="61">
        <f t="shared" si="5"/>
        <v>4.02E-2</v>
      </c>
      <c r="N17" s="62">
        <f t="shared" si="6"/>
        <v>-3.9989657072205169</v>
      </c>
    </row>
    <row r="18" spans="1:14" ht="15.75" x14ac:dyDescent="0.25">
      <c r="A18" s="56" t="s">
        <v>146</v>
      </c>
      <c r="B18" s="57" t="s">
        <v>147</v>
      </c>
      <c r="C18" s="78">
        <v>250</v>
      </c>
      <c r="D18" s="59">
        <f>INDEX('[1]Dec Map '!X:X,MATCH('[2]Palette Trade-in'!A18,'[1]Dec Map '!V:V,0),1)</f>
        <v>103.66289204076638</v>
      </c>
      <c r="E18" s="60">
        <f t="shared" si="0"/>
        <v>-146.33710795923361</v>
      </c>
      <c r="F18" s="61">
        <v>5.0000000000000001E-3</v>
      </c>
      <c r="G18" s="62">
        <f t="shared" si="1"/>
        <v>-0.73168553979616802</v>
      </c>
      <c r="H18" s="63"/>
      <c r="I18" s="56" t="str">
        <f t="shared" si="2"/>
        <v>Galaxy Note 8</v>
      </c>
      <c r="J18" s="65">
        <f t="shared" si="3"/>
        <v>100</v>
      </c>
      <c r="K18" s="59">
        <f>INDEX('[1]Dec Map '!AC:AC,MATCH('[2]Palette Trade-in'!I18,'[1]Dec Map '!AA:AA,0),1)</f>
        <v>94.395414297197505</v>
      </c>
      <c r="L18" s="60">
        <f t="shared" si="4"/>
        <v>-5.6045857028024955</v>
      </c>
      <c r="M18" s="61">
        <f t="shared" si="5"/>
        <v>5.0000000000000001E-3</v>
      </c>
      <c r="N18" s="62">
        <f t="shared" si="6"/>
        <v>-2.8022928514012477E-2</v>
      </c>
    </row>
    <row r="19" spans="1:14" ht="15.75" x14ac:dyDescent="0.25">
      <c r="A19" s="56" t="s">
        <v>148</v>
      </c>
      <c r="B19" s="57" t="s">
        <v>147</v>
      </c>
      <c r="C19" s="78">
        <v>250</v>
      </c>
      <c r="D19" s="59">
        <f>INDEX('[1]Dec Map '!X:X,MATCH('[2]Palette Trade-in'!A19,'[1]Dec Map '!V:V,0),1)</f>
        <v>77.557353701280917</v>
      </c>
      <c r="E19" s="60">
        <f t="shared" si="0"/>
        <v>-172.44264629871907</v>
      </c>
      <c r="F19" s="61">
        <v>5.8899999999999987E-2</v>
      </c>
      <c r="G19" s="62">
        <f t="shared" si="1"/>
        <v>-10.156871866994551</v>
      </c>
      <c r="H19" s="63"/>
      <c r="I19" s="56" t="str">
        <f t="shared" si="2"/>
        <v>Galaxy S8+</v>
      </c>
      <c r="J19" s="65">
        <f t="shared" si="3"/>
        <v>100</v>
      </c>
      <c r="K19" s="59">
        <f>INDEX('[1]Dec Map '!AC:AC,MATCH('[2]Palette Trade-in'!I19,'[1]Dec Map '!AA:AA,0),1)</f>
        <v>68.78900570834999</v>
      </c>
      <c r="L19" s="60">
        <f t="shared" si="4"/>
        <v>-31.21099429165001</v>
      </c>
      <c r="M19" s="61">
        <f t="shared" si="5"/>
        <v>5.8899999999999987E-2</v>
      </c>
      <c r="N19" s="62">
        <f t="shared" si="6"/>
        <v>-1.8383275637781853</v>
      </c>
    </row>
    <row r="20" spans="1:14" ht="15.75" x14ac:dyDescent="0.25">
      <c r="A20" s="64" t="s">
        <v>149</v>
      </c>
      <c r="B20" s="57" t="s">
        <v>147</v>
      </c>
      <c r="C20" s="78">
        <v>250</v>
      </c>
      <c r="D20" s="59">
        <f>INDEX('[1]Dec Map '!X:X,MATCH('[2]Palette Trade-in'!A20,'[1]Dec Map '!V:V,0),1)</f>
        <v>65.629648847277835</v>
      </c>
      <c r="E20" s="60">
        <f t="shared" si="0"/>
        <v>-184.37035115272215</v>
      </c>
      <c r="F20" s="61">
        <v>2.3899999999999998E-2</v>
      </c>
      <c r="G20" s="62">
        <f t="shared" si="1"/>
        <v>-4.4064513925500588</v>
      </c>
      <c r="H20" s="63"/>
      <c r="I20" s="56" t="str">
        <f t="shared" si="2"/>
        <v>Galaxy S8</v>
      </c>
      <c r="J20" s="65">
        <f t="shared" si="3"/>
        <v>100</v>
      </c>
      <c r="K20" s="59">
        <f>INDEX('[1]Dec Map '!AC:AC,MATCH('[2]Palette Trade-in'!I20,'[1]Dec Map '!AA:AA,0),1)</f>
        <v>57.266010306597494</v>
      </c>
      <c r="L20" s="60">
        <f t="shared" si="4"/>
        <v>-42.733989693402506</v>
      </c>
      <c r="M20" s="61">
        <f t="shared" si="5"/>
        <v>2.3899999999999998E-2</v>
      </c>
      <c r="N20" s="62">
        <f t="shared" si="6"/>
        <v>-1.0213423536723198</v>
      </c>
    </row>
    <row r="21" spans="1:14" ht="15.75" x14ac:dyDescent="0.25">
      <c r="A21" s="64" t="s">
        <v>150</v>
      </c>
      <c r="B21" s="57" t="s">
        <v>147</v>
      </c>
      <c r="C21" s="78">
        <v>250</v>
      </c>
      <c r="D21" s="59">
        <f>INDEX('[1]Dec Map '!X:X,MATCH('[2]Palette Trade-in'!A21,'[1]Dec Map '!V:V,0),1)</f>
        <v>59.57169006881356</v>
      </c>
      <c r="E21" s="60">
        <f t="shared" si="0"/>
        <v>-190.42830993118645</v>
      </c>
      <c r="F21" s="61">
        <v>0.02</v>
      </c>
      <c r="G21" s="62">
        <f t="shared" si="1"/>
        <v>-3.8085661986237289</v>
      </c>
      <c r="H21" s="63"/>
      <c r="I21" s="56" t="str">
        <f t="shared" si="2"/>
        <v>Galaxy S8 Active</v>
      </c>
      <c r="J21" s="65">
        <f t="shared" si="3"/>
        <v>100</v>
      </c>
      <c r="K21" s="59">
        <f>INDEX('[1]Dec Map '!AC:AC,MATCH('[2]Palette Trade-in'!I21,'[1]Dec Map '!AA:AA,0),1)</f>
        <v>51.053756317895001</v>
      </c>
      <c r="L21" s="60">
        <f t="shared" si="4"/>
        <v>-48.946243682104999</v>
      </c>
      <c r="M21" s="61">
        <f t="shared" si="5"/>
        <v>0.02</v>
      </c>
      <c r="N21" s="62">
        <f t="shared" si="6"/>
        <v>-0.97892487364210001</v>
      </c>
    </row>
    <row r="22" spans="1:14" ht="15.75" x14ac:dyDescent="0.25">
      <c r="A22" s="64" t="s">
        <v>151</v>
      </c>
      <c r="B22" s="57" t="s">
        <v>147</v>
      </c>
      <c r="C22" s="65">
        <v>200</v>
      </c>
      <c r="D22" s="59">
        <f>INDEX('[1]Dec Map '!X:X,MATCH('[2]Palette Trade-in'!A22,'[1]Dec Map '!V:V,0),1)</f>
        <v>53.456199269543625</v>
      </c>
      <c r="E22" s="60">
        <f t="shared" si="0"/>
        <v>-146.54380073045638</v>
      </c>
      <c r="F22" s="61">
        <v>5.0000000000000001E-3</v>
      </c>
      <c r="G22" s="62">
        <f t="shared" si="1"/>
        <v>-0.73271900365228193</v>
      </c>
      <c r="H22" s="63"/>
      <c r="I22" s="56" t="str">
        <f t="shared" si="2"/>
        <v>Galaxy S7 EDGE</v>
      </c>
      <c r="J22" s="65">
        <f t="shared" si="3"/>
        <v>50</v>
      </c>
      <c r="K22" s="59">
        <f>INDEX('[1]Dec Map '!AC:AC,MATCH('[2]Palette Trade-in'!I22,'[1]Dec Map '!AA:AA,0),1)</f>
        <v>43.240612097412487</v>
      </c>
      <c r="L22" s="60">
        <f t="shared" si="4"/>
        <v>-6.7593879025875125</v>
      </c>
      <c r="M22" s="61">
        <f t="shared" si="5"/>
        <v>5.0000000000000001E-3</v>
      </c>
      <c r="N22" s="62">
        <f t="shared" si="6"/>
        <v>-3.3796939512937565E-2</v>
      </c>
    </row>
    <row r="23" spans="1:14" ht="15.75" x14ac:dyDescent="0.25">
      <c r="A23" s="64" t="s">
        <v>152</v>
      </c>
      <c r="B23" s="57" t="s">
        <v>147</v>
      </c>
      <c r="C23" s="65">
        <v>200</v>
      </c>
      <c r="D23" s="59">
        <f>INDEX('[1]Dec Map '!X:X,MATCH('[2]Palette Trade-in'!A23,'[1]Dec Map '!V:V,0),1)</f>
        <v>47.875061726283363</v>
      </c>
      <c r="E23" s="60">
        <f t="shared" si="0"/>
        <v>-152.12493827371662</v>
      </c>
      <c r="F23" s="61">
        <v>5.0000000000000001E-3</v>
      </c>
      <c r="G23" s="62">
        <f t="shared" si="1"/>
        <v>-0.76062469136858313</v>
      </c>
      <c r="H23" s="63"/>
      <c r="I23" s="56" t="str">
        <f t="shared" si="2"/>
        <v>Galaxy S7</v>
      </c>
      <c r="J23" s="65">
        <f t="shared" si="3"/>
        <v>50</v>
      </c>
      <c r="K23" s="59">
        <f>INDEX('[1]Dec Map '!AC:AC,MATCH('[2]Palette Trade-in'!I23,'[1]Dec Map '!AA:AA,0),1)</f>
        <v>40.191624583319999</v>
      </c>
      <c r="L23" s="60">
        <f t="shared" si="4"/>
        <v>-9.8083754166800006</v>
      </c>
      <c r="M23" s="61">
        <f t="shared" si="5"/>
        <v>5.0000000000000001E-3</v>
      </c>
      <c r="N23" s="62">
        <f t="shared" si="6"/>
        <v>-4.9041877083400007E-2</v>
      </c>
    </row>
    <row r="24" spans="1:14" ht="15.75" x14ac:dyDescent="0.25">
      <c r="A24" s="64" t="s">
        <v>153</v>
      </c>
      <c r="B24" s="57" t="s">
        <v>147</v>
      </c>
      <c r="C24" s="65">
        <v>200</v>
      </c>
      <c r="D24" s="59">
        <v>20</v>
      </c>
      <c r="E24" s="60">
        <f t="shared" si="0"/>
        <v>-180</v>
      </c>
      <c r="F24" s="61">
        <v>5.0000000000000001E-3</v>
      </c>
      <c r="G24" s="62">
        <f t="shared" si="1"/>
        <v>-0.9</v>
      </c>
      <c r="H24" s="63"/>
      <c r="I24" s="56" t="str">
        <f t="shared" si="2"/>
        <v>Galaxy S7 Active</v>
      </c>
      <c r="J24" s="65">
        <f t="shared" si="3"/>
        <v>50</v>
      </c>
      <c r="K24" s="59">
        <v>0</v>
      </c>
      <c r="L24" s="60">
        <f t="shared" si="4"/>
        <v>-50</v>
      </c>
      <c r="M24" s="61">
        <f t="shared" si="5"/>
        <v>5.0000000000000001E-3</v>
      </c>
      <c r="N24" s="62">
        <f t="shared" si="6"/>
        <v>-0.25</v>
      </c>
    </row>
    <row r="25" spans="1:14" ht="15.75" x14ac:dyDescent="0.25">
      <c r="A25" s="64" t="s">
        <v>154</v>
      </c>
      <c r="B25" s="57" t="s">
        <v>147</v>
      </c>
      <c r="C25" s="65">
        <v>350</v>
      </c>
      <c r="D25" s="81">
        <v>50</v>
      </c>
      <c r="E25" s="60">
        <f t="shared" si="0"/>
        <v>-300</v>
      </c>
      <c r="F25" s="61">
        <v>5.0000000000000001E-3</v>
      </c>
      <c r="G25" s="62">
        <f t="shared" si="1"/>
        <v>-1.5</v>
      </c>
      <c r="H25" s="63"/>
      <c r="I25" s="56" t="str">
        <f t="shared" si="2"/>
        <v>A71</v>
      </c>
      <c r="J25" s="65">
        <f t="shared" si="3"/>
        <v>200</v>
      </c>
      <c r="K25" s="59">
        <v>0</v>
      </c>
      <c r="L25" s="60">
        <f t="shared" si="4"/>
        <v>-200</v>
      </c>
      <c r="M25" s="61">
        <f t="shared" si="5"/>
        <v>5.0000000000000001E-3</v>
      </c>
      <c r="N25" s="62">
        <f t="shared" si="6"/>
        <v>-1</v>
      </c>
    </row>
    <row r="26" spans="1:14" ht="15.75" x14ac:dyDescent="0.25">
      <c r="A26" s="64" t="s">
        <v>155</v>
      </c>
      <c r="B26" s="57" t="s">
        <v>147</v>
      </c>
      <c r="C26" s="65">
        <v>200</v>
      </c>
      <c r="D26" s="81">
        <v>50</v>
      </c>
      <c r="E26" s="60">
        <f t="shared" si="0"/>
        <v>-150</v>
      </c>
      <c r="F26" s="61">
        <v>5.0000000000000001E-3</v>
      </c>
      <c r="G26" s="62">
        <f t="shared" si="1"/>
        <v>-0.75</v>
      </c>
      <c r="H26" s="63"/>
      <c r="I26" s="56" t="str">
        <f t="shared" si="2"/>
        <v>A51 5G</v>
      </c>
      <c r="J26" s="65">
        <f t="shared" si="3"/>
        <v>50</v>
      </c>
      <c r="K26" s="59">
        <v>0</v>
      </c>
      <c r="L26" s="60">
        <f t="shared" si="4"/>
        <v>-50</v>
      </c>
      <c r="M26" s="61">
        <f t="shared" si="5"/>
        <v>5.0000000000000001E-3</v>
      </c>
      <c r="N26" s="62">
        <f t="shared" si="6"/>
        <v>-0.25</v>
      </c>
    </row>
    <row r="27" spans="1:14" ht="15.75" x14ac:dyDescent="0.25">
      <c r="A27" s="64" t="s">
        <v>156</v>
      </c>
      <c r="B27" s="57" t="s">
        <v>147</v>
      </c>
      <c r="C27" s="65">
        <v>200</v>
      </c>
      <c r="D27" s="81">
        <v>50</v>
      </c>
      <c r="E27" s="60">
        <f t="shared" si="0"/>
        <v>-150</v>
      </c>
      <c r="F27" s="61">
        <v>5.0000000000000001E-3</v>
      </c>
      <c r="G27" s="62">
        <f t="shared" si="1"/>
        <v>-0.75</v>
      </c>
      <c r="H27" s="63"/>
      <c r="I27" s="56" t="str">
        <f t="shared" si="2"/>
        <v>A51</v>
      </c>
      <c r="J27" s="65">
        <f t="shared" si="3"/>
        <v>50</v>
      </c>
      <c r="K27" s="59">
        <v>0</v>
      </c>
      <c r="L27" s="60">
        <f t="shared" si="4"/>
        <v>-50</v>
      </c>
      <c r="M27" s="61">
        <f t="shared" si="5"/>
        <v>5.0000000000000001E-3</v>
      </c>
      <c r="N27" s="62">
        <f t="shared" si="6"/>
        <v>-0.25</v>
      </c>
    </row>
    <row r="28" spans="1:14" ht="15.75" x14ac:dyDescent="0.25">
      <c r="A28" s="50" t="s">
        <v>157</v>
      </c>
      <c r="B28" s="50" t="s">
        <v>157</v>
      </c>
      <c r="C28" s="82"/>
      <c r="D28" s="50"/>
      <c r="E28" s="51"/>
      <c r="F28" s="52"/>
      <c r="G28" s="50"/>
      <c r="H28" s="63"/>
      <c r="I28" s="50" t="s">
        <v>157</v>
      </c>
      <c r="J28" s="82"/>
      <c r="K28" s="54"/>
      <c r="L28" s="51"/>
      <c r="M28" s="55"/>
      <c r="N28" s="50"/>
    </row>
    <row r="29" spans="1:14" ht="15.75" x14ac:dyDescent="0.25">
      <c r="A29" s="83" t="s">
        <v>158</v>
      </c>
      <c r="B29" s="84" t="s">
        <v>159</v>
      </c>
      <c r="C29" s="65">
        <v>700</v>
      </c>
      <c r="D29" s="59">
        <f>INDEX('[1]Dec Map '!X:X,MATCH('[2]Palette Trade-in'!A29,'[1]Dec Map '!V:V,0),1)</f>
        <v>660.7282067346938</v>
      </c>
      <c r="E29" s="60">
        <f t="shared" ref="E29:E46" si="7">D29-C29</f>
        <v>-39.271793265306201</v>
      </c>
      <c r="F29" s="61">
        <v>1E-3</v>
      </c>
      <c r="G29" s="62">
        <f t="shared" ref="G29:G46" si="8">F29*E29</f>
        <v>-3.92717932653062E-2</v>
      </c>
      <c r="H29" s="63"/>
      <c r="I29" s="83" t="s">
        <v>158</v>
      </c>
      <c r="J29" s="65">
        <f t="shared" ref="J29:J46" si="9">C29-150</f>
        <v>550</v>
      </c>
      <c r="K29" s="59">
        <f>INDEX('[1]Dec Map '!AC:AC,MATCH('[2]Palette Trade-in'!I29,'[1]Dec Map '!AA:AA,0),1)</f>
        <v>448.92154999999991</v>
      </c>
      <c r="L29" s="60">
        <f t="shared" ref="L29:L46" si="10">K29-J29</f>
        <v>-101.07845000000009</v>
      </c>
      <c r="M29" s="61">
        <f t="shared" ref="M29:M46" si="11">F29</f>
        <v>1E-3</v>
      </c>
      <c r="N29" s="62">
        <f t="shared" ref="N29:N46" si="12">M29*L29</f>
        <v>-0.1010784500000001</v>
      </c>
    </row>
    <row r="30" spans="1:14" ht="15.75" x14ac:dyDescent="0.25">
      <c r="A30" s="83" t="s">
        <v>160</v>
      </c>
      <c r="B30" s="84" t="s">
        <v>159</v>
      </c>
      <c r="C30" s="65">
        <v>700</v>
      </c>
      <c r="D30" s="59">
        <f>INDEX('[1]Dec Map '!X:X,MATCH('[2]Palette Trade-in'!A30,'[1]Dec Map '!V:V,0),1)</f>
        <v>600.66200612244893</v>
      </c>
      <c r="E30" s="60">
        <f t="shared" si="7"/>
        <v>-99.337993877551071</v>
      </c>
      <c r="F30" s="61">
        <v>5.0000000000000001E-4</v>
      </c>
      <c r="G30" s="62">
        <f t="shared" si="8"/>
        <v>-4.9668996938775536E-2</v>
      </c>
      <c r="H30" s="63"/>
      <c r="I30" s="83" t="s">
        <v>160</v>
      </c>
      <c r="J30" s="65">
        <f t="shared" si="9"/>
        <v>550</v>
      </c>
      <c r="K30" s="59">
        <f>INDEX('[1]Dec Map '!AC:AC,MATCH('[2]Palette Trade-in'!I30,'[1]Dec Map '!AA:AA,0),1)</f>
        <v>408.11049999999994</v>
      </c>
      <c r="L30" s="60">
        <f t="shared" si="10"/>
        <v>-141.88950000000006</v>
      </c>
      <c r="M30" s="61">
        <f t="shared" si="11"/>
        <v>5.0000000000000001E-4</v>
      </c>
      <c r="N30" s="62">
        <f t="shared" si="12"/>
        <v>-7.0944750000000029E-2</v>
      </c>
    </row>
    <row r="31" spans="1:14" ht="15.75" x14ac:dyDescent="0.25">
      <c r="A31" s="83" t="s">
        <v>161</v>
      </c>
      <c r="B31" s="84" t="s">
        <v>159</v>
      </c>
      <c r="C31" s="65">
        <v>700</v>
      </c>
      <c r="D31" s="59">
        <f>INDEX('[1]Dec Map '!X:X,MATCH('[2]Palette Trade-in'!A31,'[1]Dec Map '!V:V,0),1)</f>
        <v>480.52960489795913</v>
      </c>
      <c r="E31" s="60">
        <f t="shared" si="7"/>
        <v>-219.47039510204087</v>
      </c>
      <c r="F31" s="61">
        <v>5.0000000000000001E-4</v>
      </c>
      <c r="G31" s="62">
        <f t="shared" si="8"/>
        <v>-0.10973519755102043</v>
      </c>
      <c r="H31" s="63"/>
      <c r="I31" s="83" t="s">
        <v>161</v>
      </c>
      <c r="J31" s="65">
        <f t="shared" si="9"/>
        <v>550</v>
      </c>
      <c r="K31" s="59">
        <f>INDEX('[1]Dec Map '!AC:AC,MATCH('[2]Palette Trade-in'!I31,'[1]Dec Map '!AA:AA,0),1)</f>
        <v>326.4883999999999</v>
      </c>
      <c r="L31" s="60">
        <f t="shared" si="10"/>
        <v>-223.5116000000001</v>
      </c>
      <c r="M31" s="61">
        <f t="shared" si="11"/>
        <v>5.0000000000000001E-4</v>
      </c>
      <c r="N31" s="62">
        <f t="shared" si="12"/>
        <v>-0.11175580000000006</v>
      </c>
    </row>
    <row r="32" spans="1:14" ht="15.75" x14ac:dyDescent="0.25">
      <c r="A32" s="83" t="s">
        <v>162</v>
      </c>
      <c r="B32" s="84" t="s">
        <v>159</v>
      </c>
      <c r="C32" s="65">
        <v>700</v>
      </c>
      <c r="D32" s="59">
        <f>INDEX('[1]Dec Map '!X:X,MATCH('[2]Palette Trade-in'!A32,'[1]Dec Map '!V:V,0),1)</f>
        <v>420.46340428571426</v>
      </c>
      <c r="E32" s="60">
        <f t="shared" si="7"/>
        <v>-279.53659571428574</v>
      </c>
      <c r="F32" s="61">
        <v>5.0000000000000001E-4</v>
      </c>
      <c r="G32" s="62">
        <f t="shared" si="8"/>
        <v>-0.13976829785714287</v>
      </c>
      <c r="H32" s="63"/>
      <c r="I32" s="85" t="s">
        <v>162</v>
      </c>
      <c r="J32" s="65">
        <f t="shared" si="9"/>
        <v>550</v>
      </c>
      <c r="K32" s="59">
        <f>INDEX('[1]Dec Map '!AC:AC,MATCH('[2]Palette Trade-in'!I32,'[1]Dec Map '!AA:AA,0),1)</f>
        <v>285.67734999999999</v>
      </c>
      <c r="L32" s="60">
        <f t="shared" si="10"/>
        <v>-264.32265000000001</v>
      </c>
      <c r="M32" s="61">
        <f t="shared" si="11"/>
        <v>5.0000000000000001E-4</v>
      </c>
      <c r="N32" s="62">
        <f t="shared" si="12"/>
        <v>-0.132161325</v>
      </c>
    </row>
    <row r="33" spans="1:14" ht="15.75" x14ac:dyDescent="0.25">
      <c r="A33" s="85" t="s">
        <v>163</v>
      </c>
      <c r="B33" s="84" t="s">
        <v>159</v>
      </c>
      <c r="C33" s="65">
        <v>550</v>
      </c>
      <c r="D33" s="59">
        <f>INDEX('[1]Dec Map '!X:X,MATCH('[2]Palette Trade-in'!A33,'[1]Dec Map '!V:V,0),1)</f>
        <v>656.65378700649342</v>
      </c>
      <c r="E33" s="60">
        <f t="shared" si="7"/>
        <v>106.65378700649342</v>
      </c>
      <c r="F33" s="61">
        <v>1.0500000000000001E-2</v>
      </c>
      <c r="G33" s="62">
        <f t="shared" si="8"/>
        <v>1.1198647635681809</v>
      </c>
      <c r="H33" s="63"/>
      <c r="I33" s="85" t="s">
        <v>163</v>
      </c>
      <c r="J33" s="65">
        <f t="shared" si="9"/>
        <v>400</v>
      </c>
      <c r="K33" s="59">
        <f>INDEX('[1]Dec Map '!AC:AC,MATCH('[2]Palette Trade-in'!I33,'[1]Dec Map '!AA:AA,0),1)</f>
        <v>445.35967191135336</v>
      </c>
      <c r="L33" s="60">
        <f t="shared" si="10"/>
        <v>45.35967191135336</v>
      </c>
      <c r="M33" s="61">
        <f t="shared" si="11"/>
        <v>1.0500000000000001E-2</v>
      </c>
      <c r="N33" s="62">
        <f t="shared" si="12"/>
        <v>0.47627655506921029</v>
      </c>
    </row>
    <row r="34" spans="1:14" ht="15.75" x14ac:dyDescent="0.25">
      <c r="A34" s="85" t="s">
        <v>164</v>
      </c>
      <c r="B34" s="84" t="s">
        <v>159</v>
      </c>
      <c r="C34" s="65">
        <v>550</v>
      </c>
      <c r="D34" s="59">
        <f>INDEX('[1]Dec Map '!X:X,MATCH('[2]Palette Trade-in'!A34,'[1]Dec Map '!V:V,0),1)</f>
        <v>501.71411692997447</v>
      </c>
      <c r="E34" s="60">
        <f t="shared" si="7"/>
        <v>-48.285883070025534</v>
      </c>
      <c r="F34" s="61">
        <v>8.2000000000000007E-3</v>
      </c>
      <c r="G34" s="62">
        <f t="shared" si="8"/>
        <v>-0.3959442411742094</v>
      </c>
      <c r="H34" s="63"/>
      <c r="I34" s="85" t="s">
        <v>164</v>
      </c>
      <c r="J34" s="65">
        <f t="shared" si="9"/>
        <v>400</v>
      </c>
      <c r="K34" s="59">
        <f>INDEX('[1]Dec Map '!AC:AC,MATCH('[2]Palette Trade-in'!I34,'[1]Dec Map '!AA:AA,0),1)</f>
        <v>346.61788740384924</v>
      </c>
      <c r="L34" s="60">
        <f t="shared" si="10"/>
        <v>-53.382112596150762</v>
      </c>
      <c r="M34" s="61">
        <f t="shared" si="11"/>
        <v>8.2000000000000007E-3</v>
      </c>
      <c r="N34" s="62">
        <f t="shared" si="12"/>
        <v>-0.43773332328843628</v>
      </c>
    </row>
    <row r="35" spans="1:14" ht="15.75" x14ac:dyDescent="0.25">
      <c r="A35" s="85" t="s">
        <v>165</v>
      </c>
      <c r="B35" s="84" t="s">
        <v>159</v>
      </c>
      <c r="C35" s="65">
        <v>550</v>
      </c>
      <c r="D35" s="59">
        <f>INDEX('[1]Dec Map '!X:X,MATCH('[2]Palette Trade-in'!A35,'[1]Dec Map '!V:V,0),1)</f>
        <v>389.27293215442756</v>
      </c>
      <c r="E35" s="60">
        <f t="shared" si="7"/>
        <v>-160.72706784557244</v>
      </c>
      <c r="F35" s="61">
        <v>4.0000000000000001E-3</v>
      </c>
      <c r="G35" s="62">
        <f t="shared" si="8"/>
        <v>-0.64290827138228979</v>
      </c>
      <c r="H35" s="63"/>
      <c r="I35" s="85" t="s">
        <v>165</v>
      </c>
      <c r="J35" s="65">
        <f t="shared" si="9"/>
        <v>400</v>
      </c>
      <c r="K35" s="59">
        <f>INDEX('[1]Dec Map '!AC:AC,MATCH('[2]Palette Trade-in'!I35,'[1]Dec Map '!AA:AA,0),1)</f>
        <v>334.69019862548248</v>
      </c>
      <c r="L35" s="60">
        <f t="shared" si="10"/>
        <v>-65.309801374517519</v>
      </c>
      <c r="M35" s="61">
        <f t="shared" si="11"/>
        <v>4.0000000000000001E-3</v>
      </c>
      <c r="N35" s="62">
        <f t="shared" si="12"/>
        <v>-0.26123920549807006</v>
      </c>
    </row>
    <row r="36" spans="1:14" ht="15.75" x14ac:dyDescent="0.25">
      <c r="A36" s="85" t="s">
        <v>166</v>
      </c>
      <c r="B36" s="86" t="s">
        <v>159</v>
      </c>
      <c r="C36" s="65">
        <v>200</v>
      </c>
      <c r="D36" s="81">
        <v>100</v>
      </c>
      <c r="E36" s="87">
        <f t="shared" si="7"/>
        <v>-100</v>
      </c>
      <c r="F36" s="88">
        <v>5.0000000000000001E-3</v>
      </c>
      <c r="G36" s="76">
        <f t="shared" si="8"/>
        <v>-0.5</v>
      </c>
      <c r="H36" s="89"/>
      <c r="I36" s="85" t="str">
        <f>A36</f>
        <v>iPhone SE</v>
      </c>
      <c r="J36" s="65">
        <f t="shared" si="9"/>
        <v>50</v>
      </c>
      <c r="K36" s="81">
        <v>75</v>
      </c>
      <c r="L36" s="87">
        <f t="shared" si="10"/>
        <v>25</v>
      </c>
      <c r="M36" s="61">
        <f t="shared" si="11"/>
        <v>5.0000000000000001E-3</v>
      </c>
      <c r="N36" s="76">
        <f t="shared" si="12"/>
        <v>0.125</v>
      </c>
    </row>
    <row r="37" spans="1:14" ht="15.75" x14ac:dyDescent="0.25">
      <c r="A37" s="90" t="s">
        <v>167</v>
      </c>
      <c r="B37" s="84" t="s">
        <v>159</v>
      </c>
      <c r="C37" s="65">
        <v>550</v>
      </c>
      <c r="D37" s="59">
        <f>INDEX('[1]Dec Map '!X:X,MATCH('[2]Palette Trade-in'!A37,'[1]Dec Map '!V:V,0),1)</f>
        <v>367.15715665849359</v>
      </c>
      <c r="E37" s="60">
        <f t="shared" si="7"/>
        <v>-182.84284334150641</v>
      </c>
      <c r="F37" s="61">
        <v>1.4000000000000002E-2</v>
      </c>
      <c r="G37" s="62">
        <f t="shared" si="8"/>
        <v>-2.5597998067810903</v>
      </c>
      <c r="H37" s="63"/>
      <c r="I37" s="90" t="s">
        <v>167</v>
      </c>
      <c r="J37" s="65">
        <f t="shared" si="9"/>
        <v>400</v>
      </c>
      <c r="K37" s="59">
        <f>INDEX('[1]Dec Map '!AC:AC,MATCH('[2]Palette Trade-in'!I37,'[1]Dec Map '!AA:AA,0),1)</f>
        <v>302.21153490181001</v>
      </c>
      <c r="L37" s="60">
        <f t="shared" si="10"/>
        <v>-97.788465098189988</v>
      </c>
      <c r="M37" s="61">
        <f t="shared" si="11"/>
        <v>1.4000000000000002E-2</v>
      </c>
      <c r="N37" s="62">
        <f t="shared" si="12"/>
        <v>-1.3690385113746599</v>
      </c>
    </row>
    <row r="38" spans="1:14" ht="15.75" x14ac:dyDescent="0.25">
      <c r="A38" s="90" t="s">
        <v>168</v>
      </c>
      <c r="B38" s="84" t="s">
        <v>159</v>
      </c>
      <c r="C38" s="65">
        <v>550</v>
      </c>
      <c r="D38" s="59">
        <f>INDEX('[1]Dec Map '!X:X,MATCH('[2]Palette Trade-in'!A38,'[1]Dec Map '!V:V,0),1)</f>
        <v>289.58474949989994</v>
      </c>
      <c r="E38" s="60">
        <f t="shared" si="7"/>
        <v>-260.41525050010006</v>
      </c>
      <c r="F38" s="61">
        <v>6.4999999999999997E-3</v>
      </c>
      <c r="G38" s="62">
        <f t="shared" si="8"/>
        <v>-1.6926991282506503</v>
      </c>
      <c r="H38" s="63"/>
      <c r="I38" s="90" t="s">
        <v>168</v>
      </c>
      <c r="J38" s="65">
        <f t="shared" si="9"/>
        <v>400</v>
      </c>
      <c r="K38" s="59">
        <f>INDEX('[1]Dec Map '!AC:AC,MATCH('[2]Palette Trade-in'!I38,'[1]Dec Map '!AA:AA,0),1)</f>
        <v>239.94193181850997</v>
      </c>
      <c r="L38" s="60">
        <f t="shared" si="10"/>
        <v>-160.05806818149003</v>
      </c>
      <c r="M38" s="61">
        <f t="shared" si="11"/>
        <v>6.4999999999999997E-3</v>
      </c>
      <c r="N38" s="62">
        <f t="shared" si="12"/>
        <v>-1.0403774431796851</v>
      </c>
    </row>
    <row r="39" spans="1:14" ht="15.75" x14ac:dyDescent="0.25">
      <c r="A39" s="90" t="s">
        <v>169</v>
      </c>
      <c r="B39" s="84" t="s">
        <v>159</v>
      </c>
      <c r="C39" s="65">
        <v>350</v>
      </c>
      <c r="D39" s="59">
        <f>INDEX('[1]Dec Map '!X:X,MATCH('[2]Palette Trade-in'!A39,'[1]Dec Map '!V:V,0),1)</f>
        <v>273.66200085678594</v>
      </c>
      <c r="E39" s="60">
        <f t="shared" si="7"/>
        <v>-76.337999143214063</v>
      </c>
      <c r="F39" s="61">
        <v>6.4999999999999997E-3</v>
      </c>
      <c r="G39" s="62">
        <f t="shared" si="8"/>
        <v>-0.49619699443089138</v>
      </c>
      <c r="H39" s="63"/>
      <c r="I39" s="90" t="s">
        <v>169</v>
      </c>
      <c r="J39" s="65">
        <f t="shared" si="9"/>
        <v>200</v>
      </c>
      <c r="K39" s="59">
        <f>INDEX('[1]Dec Map '!AC:AC,MATCH('[2]Palette Trade-in'!I39,'[1]Dec Map '!AA:AA,0),1)</f>
        <v>246.89993748092246</v>
      </c>
      <c r="L39" s="60">
        <f t="shared" si="10"/>
        <v>46.899937480922461</v>
      </c>
      <c r="M39" s="61">
        <f t="shared" si="11"/>
        <v>6.4999999999999997E-3</v>
      </c>
      <c r="N39" s="62">
        <f t="shared" si="12"/>
        <v>0.30484959362599595</v>
      </c>
    </row>
    <row r="40" spans="1:14" ht="15.75" x14ac:dyDescent="0.25">
      <c r="A40" s="90" t="s">
        <v>170</v>
      </c>
      <c r="B40" s="84" t="s">
        <v>159</v>
      </c>
      <c r="C40" s="65">
        <v>350</v>
      </c>
      <c r="D40" s="59">
        <f>INDEX('[1]Dec Map '!X:X,MATCH('[2]Palette Trade-in'!A40,'[1]Dec Map '!V:V,0),1)</f>
        <v>258.53245406987548</v>
      </c>
      <c r="E40" s="60">
        <f t="shared" si="7"/>
        <v>-91.467545930124516</v>
      </c>
      <c r="F40" s="61">
        <v>6.4999999999999997E-3</v>
      </c>
      <c r="G40" s="62">
        <f t="shared" si="8"/>
        <v>-0.5945390485458093</v>
      </c>
      <c r="H40" s="63"/>
      <c r="I40" s="90" t="s">
        <v>170</v>
      </c>
      <c r="J40" s="65">
        <f t="shared" si="9"/>
        <v>200</v>
      </c>
      <c r="K40" s="59">
        <f>INDEX('[1]Dec Map '!AC:AC,MATCH('[2]Palette Trade-in'!I40,'[1]Dec Map '!AA:AA,0),1)</f>
        <v>240.83349627293995</v>
      </c>
      <c r="L40" s="60">
        <f t="shared" si="10"/>
        <v>40.833496272939954</v>
      </c>
      <c r="M40" s="61">
        <f t="shared" si="11"/>
        <v>6.4999999999999997E-3</v>
      </c>
      <c r="N40" s="62">
        <f t="shared" si="12"/>
        <v>0.26541772577410966</v>
      </c>
    </row>
    <row r="41" spans="1:14" ht="15.75" x14ac:dyDescent="0.25">
      <c r="A41" s="57" t="s">
        <v>171</v>
      </c>
      <c r="B41" s="84" t="s">
        <v>159</v>
      </c>
      <c r="C41" s="65">
        <v>350</v>
      </c>
      <c r="D41" s="59">
        <f>INDEX('[1]Dec Map '!X:X,MATCH('[2]Palette Trade-in'!A41,'[1]Dec Map '!V:V,0),1)</f>
        <v>208.9447765739551</v>
      </c>
      <c r="E41" s="60">
        <f t="shared" si="7"/>
        <v>-141.0552234260449</v>
      </c>
      <c r="F41" s="61">
        <v>1.9000000000000003E-2</v>
      </c>
      <c r="G41" s="62">
        <f t="shared" si="8"/>
        <v>-2.6800492450948536</v>
      </c>
      <c r="H41" s="63"/>
      <c r="I41" s="57" t="s">
        <v>172</v>
      </c>
      <c r="J41" s="65">
        <f t="shared" si="9"/>
        <v>200</v>
      </c>
      <c r="K41" s="59">
        <f>INDEX('[1]Dec Map '!AC:AC,MATCH('[2]Palette Trade-in'!I41,'[1]Dec Map '!AA:AA,0),1)</f>
        <v>189.08473548089498</v>
      </c>
      <c r="L41" s="60">
        <f t="shared" si="10"/>
        <v>-10.915264519105023</v>
      </c>
      <c r="M41" s="61">
        <f t="shared" si="11"/>
        <v>1.9000000000000003E-2</v>
      </c>
      <c r="N41" s="62">
        <f t="shared" si="12"/>
        <v>-0.20739002586299546</v>
      </c>
    </row>
    <row r="42" spans="1:14" ht="15.75" x14ac:dyDescent="0.25">
      <c r="A42" s="57" t="s">
        <v>173</v>
      </c>
      <c r="B42" s="84" t="s">
        <v>159</v>
      </c>
      <c r="C42" s="65">
        <v>350</v>
      </c>
      <c r="D42" s="59">
        <f>INDEX('[1]Dec Map '!X:X,MATCH('[2]Palette Trade-in'!A42,'[1]Dec Map '!V:V,0),1)</f>
        <v>139.97307305000771</v>
      </c>
      <c r="E42" s="60">
        <f t="shared" si="7"/>
        <v>-210.02692694999229</v>
      </c>
      <c r="F42" s="61">
        <v>1.5600000000000001E-2</v>
      </c>
      <c r="G42" s="62">
        <f t="shared" si="8"/>
        <v>-3.2764200604198801</v>
      </c>
      <c r="H42" s="63"/>
      <c r="I42" s="57" t="s">
        <v>173</v>
      </c>
      <c r="J42" s="65">
        <f t="shared" si="9"/>
        <v>200</v>
      </c>
      <c r="K42" s="59">
        <f>INDEX('[1]Dec Map '!AC:AC,MATCH('[2]Palette Trade-in'!I42,'[1]Dec Map '!AA:AA,0),1)</f>
        <v>125.44086524327248</v>
      </c>
      <c r="L42" s="60">
        <f t="shared" si="10"/>
        <v>-74.559134756727516</v>
      </c>
      <c r="M42" s="61">
        <f t="shared" si="11"/>
        <v>1.5600000000000001E-2</v>
      </c>
      <c r="N42" s="62">
        <f t="shared" si="12"/>
        <v>-1.1631225022049494</v>
      </c>
    </row>
    <row r="43" spans="1:14" ht="15.75" x14ac:dyDescent="0.25">
      <c r="A43" s="57" t="s">
        <v>174</v>
      </c>
      <c r="B43" s="84" t="s">
        <v>159</v>
      </c>
      <c r="C43" s="65">
        <v>250</v>
      </c>
      <c r="D43" s="59">
        <f>INDEX('[1]Dec Map '!X:X,MATCH('[2]Palette Trade-in'!A43,'[1]Dec Map '!V:V,0),1)</f>
        <v>159.99819164337325</v>
      </c>
      <c r="E43" s="60">
        <f t="shared" si="7"/>
        <v>-90.001808356626753</v>
      </c>
      <c r="F43" s="61">
        <v>2.01E-2</v>
      </c>
      <c r="G43" s="62">
        <f t="shared" si="8"/>
        <v>-1.8090363479681977</v>
      </c>
      <c r="H43" s="63"/>
      <c r="I43" s="57" t="s">
        <v>174</v>
      </c>
      <c r="J43" s="65">
        <f t="shared" si="9"/>
        <v>100</v>
      </c>
      <c r="K43" s="59">
        <f>INDEX('[1]Dec Map '!AC:AC,MATCH('[2]Palette Trade-in'!I43,'[1]Dec Map '!AA:AA,0),1)</f>
        <v>153.87017561364499</v>
      </c>
      <c r="L43" s="60">
        <f t="shared" si="10"/>
        <v>53.870175613644989</v>
      </c>
      <c r="M43" s="61">
        <f t="shared" si="11"/>
        <v>2.01E-2</v>
      </c>
      <c r="N43" s="62">
        <f t="shared" si="12"/>
        <v>1.0827905298342642</v>
      </c>
    </row>
    <row r="44" spans="1:14" ht="15.75" x14ac:dyDescent="0.25">
      <c r="A44" s="57" t="s">
        <v>175</v>
      </c>
      <c r="B44" s="84" t="s">
        <v>159</v>
      </c>
      <c r="C44" s="65">
        <v>250</v>
      </c>
      <c r="D44" s="59">
        <f>INDEX('[1]Dec Map '!X:X,MATCH('[2]Palette Trade-in'!A44,'[1]Dec Map '!V:V,0),1)</f>
        <v>87.696778274694466</v>
      </c>
      <c r="E44" s="60">
        <f t="shared" si="7"/>
        <v>-162.30322172530555</v>
      </c>
      <c r="F44" s="61">
        <v>5.0000000000000001E-3</v>
      </c>
      <c r="G44" s="62">
        <f t="shared" si="8"/>
        <v>-0.81151610862652779</v>
      </c>
      <c r="H44" s="63"/>
      <c r="I44" s="57" t="s">
        <v>175</v>
      </c>
      <c r="J44" s="65">
        <f t="shared" si="9"/>
        <v>100</v>
      </c>
      <c r="K44" s="59">
        <f>INDEX('[1]Dec Map '!AC:AC,MATCH('[2]Palette Trade-in'!I44,'[1]Dec Map '!AA:AA,0),1)</f>
        <v>84.303464516939997</v>
      </c>
      <c r="L44" s="60">
        <f t="shared" si="10"/>
        <v>-15.696535483060003</v>
      </c>
      <c r="M44" s="61">
        <f t="shared" si="11"/>
        <v>5.0000000000000001E-3</v>
      </c>
      <c r="N44" s="62">
        <f t="shared" si="12"/>
        <v>-7.8482677415300017E-2</v>
      </c>
    </row>
    <row r="45" spans="1:14" ht="15.75" x14ac:dyDescent="0.25">
      <c r="A45" s="57" t="s">
        <v>176</v>
      </c>
      <c r="B45" s="84" t="s">
        <v>159</v>
      </c>
      <c r="C45" s="65">
        <v>200</v>
      </c>
      <c r="D45" s="59">
        <f>INDEX('[1]Dec Map '!X:X,MATCH('[2]Palette Trade-in'!A45,'[1]Dec Map '!V:V,0),1)</f>
        <v>50.364575732612089</v>
      </c>
      <c r="E45" s="60">
        <f t="shared" si="7"/>
        <v>-149.63542426738792</v>
      </c>
      <c r="F45" s="61">
        <v>5.7999999999999996E-3</v>
      </c>
      <c r="G45" s="62">
        <f t="shared" si="8"/>
        <v>-0.86788546075084982</v>
      </c>
      <c r="H45" s="63"/>
      <c r="I45" s="57" t="s">
        <v>176</v>
      </c>
      <c r="J45" s="65">
        <f t="shared" si="9"/>
        <v>50</v>
      </c>
      <c r="K45" s="59">
        <f>INDEX('[1]Dec Map '!AC:AC,MATCH('[2]Palette Trade-in'!I45,'[1]Dec Map '!AA:AA,0),1)</f>
        <v>47.5</v>
      </c>
      <c r="L45" s="60">
        <f t="shared" si="10"/>
        <v>-2.5</v>
      </c>
      <c r="M45" s="61">
        <f t="shared" si="11"/>
        <v>5.7999999999999996E-3</v>
      </c>
      <c r="N45" s="62">
        <f t="shared" si="12"/>
        <v>-1.4499999999999999E-2</v>
      </c>
    </row>
    <row r="46" spans="1:14" ht="15.75" x14ac:dyDescent="0.25">
      <c r="A46" s="57" t="s">
        <v>177</v>
      </c>
      <c r="B46" s="84" t="s">
        <v>159</v>
      </c>
      <c r="C46" s="65">
        <v>200</v>
      </c>
      <c r="D46" s="59">
        <f>INDEX('[1]Dec Map '!X:X,MATCH('[2]Palette Trade-in'!A46,'[1]Dec Map '!V:V,0),1)</f>
        <v>94.070980594843135</v>
      </c>
      <c r="E46" s="60">
        <f t="shared" si="7"/>
        <v>-105.92901940515686</v>
      </c>
      <c r="F46" s="61">
        <v>5.0000000000000001E-3</v>
      </c>
      <c r="G46" s="62">
        <f t="shared" si="8"/>
        <v>-0.52964509702578433</v>
      </c>
      <c r="H46" s="63"/>
      <c r="I46" s="57" t="s">
        <v>177</v>
      </c>
      <c r="J46" s="65">
        <f t="shared" si="9"/>
        <v>50</v>
      </c>
      <c r="K46" s="59">
        <f>INDEX('[1]Dec Map '!AC:AC,MATCH('[2]Palette Trade-in'!I46,'[1]Dec Map '!AA:AA,0),1)</f>
        <v>84.708614657197487</v>
      </c>
      <c r="L46" s="60">
        <f t="shared" si="10"/>
        <v>34.708614657197487</v>
      </c>
      <c r="M46" s="61">
        <f t="shared" si="11"/>
        <v>5.0000000000000001E-3</v>
      </c>
      <c r="N46" s="62">
        <f t="shared" si="12"/>
        <v>0.17354307328598745</v>
      </c>
    </row>
    <row r="47" spans="1:14" ht="15.75" x14ac:dyDescent="0.25">
      <c r="A47" s="91" t="s">
        <v>178</v>
      </c>
      <c r="B47" s="91" t="s">
        <v>178</v>
      </c>
      <c r="C47" s="91"/>
      <c r="D47" s="91"/>
      <c r="E47" s="91"/>
      <c r="F47" s="91"/>
      <c r="G47" s="92"/>
      <c r="H47" s="63"/>
      <c r="I47" s="91" t="s">
        <v>178</v>
      </c>
      <c r="J47" s="91"/>
      <c r="K47" s="91"/>
      <c r="L47" s="91"/>
      <c r="M47" s="93"/>
      <c r="N47" s="92"/>
    </row>
    <row r="48" spans="1:14" ht="15.75" x14ac:dyDescent="0.25">
      <c r="A48" s="57" t="s">
        <v>179</v>
      </c>
      <c r="B48" s="57" t="s">
        <v>180</v>
      </c>
      <c r="C48" s="65">
        <v>350</v>
      </c>
      <c r="D48" s="59">
        <f>INDEX('[1]Dec Map '!X:X,MATCH('[2]Palette Trade-in'!A48,'[1]Dec Map '!V:V,0),1)</f>
        <v>244.61603689467572</v>
      </c>
      <c r="E48" s="60">
        <f t="shared" ref="E48:E54" si="13">D48-C48</f>
        <v>-105.38396310532428</v>
      </c>
      <c r="F48" s="61">
        <v>5.0000000000000001E-3</v>
      </c>
      <c r="G48" s="62">
        <f t="shared" ref="G48:G54" si="14">F48*E48</f>
        <v>-0.52691981552662148</v>
      </c>
      <c r="H48" s="63"/>
      <c r="I48" s="57" t="s">
        <v>179</v>
      </c>
      <c r="J48" s="65">
        <f t="shared" ref="J48:J53" si="15">C48-150</f>
        <v>200</v>
      </c>
      <c r="K48" s="59">
        <f>INDEX('[1]Dec Map '!AC:AC,MATCH('[2]Palette Trade-in'!I48,'[1]Dec Map '!AA:AA,0),1)</f>
        <v>154.43677355021501</v>
      </c>
      <c r="L48" s="60">
        <f t="shared" ref="L48:L54" si="16">K48-J48</f>
        <v>-45.563226449784992</v>
      </c>
      <c r="M48" s="61">
        <f t="shared" ref="M48:M54" si="17">F48</f>
        <v>5.0000000000000001E-3</v>
      </c>
      <c r="N48" s="62">
        <f t="shared" ref="N48:N54" si="18">M48*L48</f>
        <v>-0.22781613224892497</v>
      </c>
    </row>
    <row r="49" spans="1:14" ht="15.75" x14ac:dyDescent="0.25">
      <c r="A49" s="57" t="s">
        <v>181</v>
      </c>
      <c r="B49" s="57" t="s">
        <v>180</v>
      </c>
      <c r="C49" s="65">
        <v>350</v>
      </c>
      <c r="D49" s="59">
        <f>INDEX('[1]Dec Map '!X:X,MATCH('[2]Palette Trade-in'!A49,'[1]Dec Map '!V:V,0),1)</f>
        <v>187.1514171864597</v>
      </c>
      <c r="E49" s="60">
        <f t="shared" si="13"/>
        <v>-162.8485828135403</v>
      </c>
      <c r="F49" s="61">
        <v>5.0000000000000001E-3</v>
      </c>
      <c r="G49" s="62">
        <f t="shared" si="14"/>
        <v>-0.81424291406770155</v>
      </c>
      <c r="H49" s="63"/>
      <c r="I49" s="57" t="s">
        <v>181</v>
      </c>
      <c r="J49" s="65">
        <f t="shared" si="15"/>
        <v>200</v>
      </c>
      <c r="K49" s="59">
        <f>INDEX('[1]Dec Map '!AC:AC,MATCH('[2]Palette Trade-in'!I49,'[1]Dec Map '!AA:AA,0),1)</f>
        <v>140.06800183658751</v>
      </c>
      <c r="L49" s="60">
        <f t="shared" si="16"/>
        <v>-59.931998163412487</v>
      </c>
      <c r="M49" s="61">
        <f t="shared" si="17"/>
        <v>5.0000000000000001E-3</v>
      </c>
      <c r="N49" s="62">
        <f t="shared" si="18"/>
        <v>-0.29965999081706246</v>
      </c>
    </row>
    <row r="50" spans="1:14" ht="15.75" x14ac:dyDescent="0.25">
      <c r="A50" s="57" t="s">
        <v>182</v>
      </c>
      <c r="B50" s="57" t="s">
        <v>180</v>
      </c>
      <c r="C50" s="65">
        <v>200</v>
      </c>
      <c r="D50" s="59">
        <f>INDEX('[1]Dec Map '!X:X,MATCH('[2]Palette Trade-in'!A50,'[1]Dec Map '!V:V,0),1)</f>
        <v>81.029831664292715</v>
      </c>
      <c r="E50" s="60">
        <f t="shared" si="13"/>
        <v>-118.97016833570729</v>
      </c>
      <c r="F50" s="61">
        <v>4.3E-3</v>
      </c>
      <c r="G50" s="62">
        <f t="shared" si="14"/>
        <v>-0.51157172384354133</v>
      </c>
      <c r="H50" s="63"/>
      <c r="I50" s="57" t="s">
        <v>182</v>
      </c>
      <c r="J50" s="65">
        <f t="shared" si="15"/>
        <v>50</v>
      </c>
      <c r="K50" s="59">
        <f>INDEX('[1]Dec Map '!AC:AC,MATCH('[2]Palette Trade-in'!I50,'[1]Dec Map '!AA:AA,0),1)</f>
        <v>58.213073451702748</v>
      </c>
      <c r="L50" s="60">
        <f t="shared" si="16"/>
        <v>8.2130734517027477</v>
      </c>
      <c r="M50" s="61">
        <f t="shared" si="17"/>
        <v>4.3E-3</v>
      </c>
      <c r="N50" s="62">
        <f t="shared" si="18"/>
        <v>3.5316215842321814E-2</v>
      </c>
    </row>
    <row r="51" spans="1:14" ht="15.75" x14ac:dyDescent="0.25">
      <c r="A51" s="57" t="s">
        <v>183</v>
      </c>
      <c r="B51" s="57" t="s">
        <v>180</v>
      </c>
      <c r="C51" s="65">
        <v>200</v>
      </c>
      <c r="D51" s="59">
        <f>INDEX('[1]Dec Map '!X:X,MATCH('[2]Palette Trade-in'!A51,'[1]Dec Map '!V:V,0),1)</f>
        <v>115.91895987019498</v>
      </c>
      <c r="E51" s="60">
        <f t="shared" si="13"/>
        <v>-84.081040129805018</v>
      </c>
      <c r="F51" s="61">
        <v>0.01</v>
      </c>
      <c r="G51" s="62">
        <f t="shared" si="14"/>
        <v>-0.84081040129805018</v>
      </c>
      <c r="H51" s="63"/>
      <c r="I51" s="57" t="s">
        <v>183</v>
      </c>
      <c r="J51" s="65">
        <f t="shared" si="15"/>
        <v>50</v>
      </c>
      <c r="K51" s="59">
        <f>INDEX('[1]Dec Map '!AC:AC,MATCH('[2]Palette Trade-in'!I51,'[1]Dec Map '!AA:AA,0),1)</f>
        <v>74.411126398874984</v>
      </c>
      <c r="L51" s="60">
        <f t="shared" si="16"/>
        <v>24.411126398874984</v>
      </c>
      <c r="M51" s="61">
        <f t="shared" si="17"/>
        <v>0.01</v>
      </c>
      <c r="N51" s="62">
        <f t="shared" si="18"/>
        <v>0.24411126398874985</v>
      </c>
    </row>
    <row r="52" spans="1:14" ht="15.75" x14ac:dyDescent="0.25">
      <c r="A52" s="57" t="s">
        <v>184</v>
      </c>
      <c r="B52" s="57" t="s">
        <v>180</v>
      </c>
      <c r="C52" s="65">
        <v>200</v>
      </c>
      <c r="D52" s="59">
        <f>INDEX('[1]Dec Map '!X:X,MATCH('[2]Palette Trade-in'!A52,'[1]Dec Map '!V:V,0),1)</f>
        <v>94.176525270014594</v>
      </c>
      <c r="E52" s="60">
        <f t="shared" si="13"/>
        <v>-105.82347472998541</v>
      </c>
      <c r="F52" s="61">
        <v>4.4999999999999997E-3</v>
      </c>
      <c r="G52" s="62">
        <f t="shared" si="14"/>
        <v>-0.47620563628493429</v>
      </c>
      <c r="H52" s="63"/>
      <c r="I52" s="57" t="s">
        <v>184</v>
      </c>
      <c r="J52" s="65">
        <f t="shared" si="15"/>
        <v>50</v>
      </c>
      <c r="K52" s="59">
        <f>INDEX('[1]Dec Map '!AC:AC,MATCH('[2]Palette Trade-in'!I52,'[1]Dec Map '!AA:AA,0),1)</f>
        <v>60.541635502402492</v>
      </c>
      <c r="L52" s="60">
        <f t="shared" si="16"/>
        <v>10.541635502402492</v>
      </c>
      <c r="M52" s="61">
        <f t="shared" si="17"/>
        <v>4.4999999999999997E-3</v>
      </c>
      <c r="N52" s="62">
        <f t="shared" si="18"/>
        <v>4.7437359760811211E-2</v>
      </c>
    </row>
    <row r="53" spans="1:14" ht="15.75" x14ac:dyDescent="0.25">
      <c r="A53" s="57" t="s">
        <v>185</v>
      </c>
      <c r="B53" s="57" t="s">
        <v>180</v>
      </c>
      <c r="C53" s="65">
        <v>200</v>
      </c>
      <c r="D53" s="59">
        <f>INDEX('[1]Dec Map '!X:X,MATCH('[2]Palette Trade-in'!A53,'[1]Dec Map '!V:V,0),1)</f>
        <v>81.500415751331133</v>
      </c>
      <c r="E53" s="60">
        <f t="shared" si="13"/>
        <v>-118.49958424866887</v>
      </c>
      <c r="F53" s="61">
        <v>4.4999999999999997E-3</v>
      </c>
      <c r="G53" s="62">
        <f t="shared" si="14"/>
        <v>-0.53324812911900987</v>
      </c>
      <c r="H53" s="63"/>
      <c r="I53" s="57" t="s">
        <v>185</v>
      </c>
      <c r="J53" s="65">
        <f t="shared" si="15"/>
        <v>50</v>
      </c>
      <c r="K53" s="59">
        <f>INDEX('[1]Dec Map '!AC:AC,MATCH('[2]Palette Trade-in'!I53,'[1]Dec Map '!AA:AA,0),1)</f>
        <v>52.796249999999993</v>
      </c>
      <c r="L53" s="60">
        <f t="shared" si="16"/>
        <v>2.7962499999999935</v>
      </c>
      <c r="M53" s="61">
        <f t="shared" si="17"/>
        <v>4.4999999999999997E-3</v>
      </c>
      <c r="N53" s="62">
        <f t="shared" si="18"/>
        <v>1.2583124999999969E-2</v>
      </c>
    </row>
    <row r="54" spans="1:14" ht="15.75" x14ac:dyDescent="0.25">
      <c r="A54" s="94" t="s">
        <v>186</v>
      </c>
      <c r="B54" s="57" t="s">
        <v>180</v>
      </c>
      <c r="C54" s="95">
        <v>35</v>
      </c>
      <c r="D54" s="96">
        <v>20</v>
      </c>
      <c r="E54" s="97">
        <f t="shared" si="13"/>
        <v>-15</v>
      </c>
      <c r="F54" s="98">
        <v>2.75E-2</v>
      </c>
      <c r="G54" s="99">
        <f t="shared" si="14"/>
        <v>-0.41249999999999998</v>
      </c>
      <c r="H54" s="63"/>
      <c r="I54" s="100" t="s">
        <v>186</v>
      </c>
      <c r="J54" s="95">
        <v>10</v>
      </c>
      <c r="K54" s="96">
        <v>0</v>
      </c>
      <c r="L54" s="97">
        <f t="shared" si="16"/>
        <v>-10</v>
      </c>
      <c r="M54" s="61">
        <f t="shared" si="17"/>
        <v>2.75E-2</v>
      </c>
      <c r="N54" s="99">
        <f t="shared" si="18"/>
        <v>-0.27500000000000002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Generic</vt:lpstr>
      <vt:lpstr>Versions</vt:lpstr>
      <vt:lpstr>Creative</vt:lpstr>
      <vt:lpstr>urlsegment</vt:lpstr>
      <vt:lpstr>EMAILPage</vt:lpstr>
      <vt:lpstr>Trade_In_Tiers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Chin-Chuan Hsu</dc:creator>
  <cp:lastModifiedBy>a.ferdous</cp:lastModifiedBy>
  <dcterms:created xsi:type="dcterms:W3CDTF">2020-03-25T16:13:10Z</dcterms:created>
  <dcterms:modified xsi:type="dcterms:W3CDTF">2021-01-12T16:38:46Z</dcterms:modified>
</cp:coreProperties>
</file>