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3655" windowHeight="9975" activeTab="1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J32" i="2"/>
  <c r="I32"/>
  <c r="H32"/>
  <c r="J31"/>
  <c r="J30"/>
  <c r="I26"/>
  <c r="H26"/>
  <c r="J25"/>
  <c r="J24"/>
  <c r="J23"/>
  <c r="J22"/>
  <c r="J21"/>
  <c r="I17"/>
  <c r="H17"/>
  <c r="J16"/>
  <c r="J15"/>
  <c r="H45" i="1"/>
  <c r="D45"/>
  <c r="C45"/>
  <c r="H44"/>
  <c r="G44"/>
  <c r="E44"/>
  <c r="H39"/>
  <c r="G39"/>
  <c r="E39"/>
  <c r="H38"/>
  <c r="F38"/>
  <c r="F45" s="1"/>
  <c r="E38"/>
  <c r="E45" s="1"/>
  <c r="D33"/>
  <c r="C33"/>
  <c r="F32"/>
  <c r="G32" s="1"/>
  <c r="E32"/>
  <c r="H31"/>
  <c r="G31"/>
  <c r="E31"/>
  <c r="H30"/>
  <c r="G30"/>
  <c r="E30"/>
  <c r="H29"/>
  <c r="G29"/>
  <c r="E29"/>
  <c r="H28"/>
  <c r="G28"/>
  <c r="E28"/>
  <c r="H27"/>
  <c r="G27"/>
  <c r="E27"/>
  <c r="H26"/>
  <c r="G26"/>
  <c r="E26"/>
  <c r="H25"/>
  <c r="G25"/>
  <c r="E25"/>
  <c r="H24"/>
  <c r="G24"/>
  <c r="E24"/>
  <c r="H23"/>
  <c r="G23"/>
  <c r="E23"/>
  <c r="H22"/>
  <c r="G22"/>
  <c r="G33" s="1"/>
  <c r="E22"/>
  <c r="E33" s="1"/>
  <c r="C17"/>
  <c r="H16"/>
  <c r="G16"/>
  <c r="E16"/>
  <c r="G15"/>
  <c r="D15"/>
  <c r="E15" s="1"/>
  <c r="E14"/>
  <c r="F14" s="1"/>
  <c r="E13"/>
  <c r="F13" s="1"/>
  <c r="H12"/>
  <c r="G12"/>
  <c r="E12"/>
  <c r="H11"/>
  <c r="G11"/>
  <c r="E11"/>
  <c r="E17" s="1"/>
  <c r="J17" i="2" l="1"/>
  <c r="J26"/>
  <c r="G14" i="1"/>
  <c r="H14"/>
  <c r="F17"/>
  <c r="G13"/>
  <c r="G17" s="1"/>
  <c r="H13"/>
  <c r="D17"/>
  <c r="H17" s="1"/>
  <c r="H15"/>
  <c r="G38"/>
  <c r="G45" s="1"/>
  <c r="H32"/>
  <c r="H33" s="1"/>
  <c r="F33"/>
</calcChain>
</file>

<file path=xl/sharedStrings.xml><?xml version="1.0" encoding="utf-8"?>
<sst xmlns="http://schemas.openxmlformats.org/spreadsheetml/2006/main" count="142" uniqueCount="85">
  <si>
    <t>الجمهوريـــــــــــة الجزائريــــــــــة الديمقراطيـــــــــــة الشعبيــــــــــــــة</t>
  </si>
  <si>
    <t>وزارة الصحــة والسكــان وإصلاح المستشفيــات</t>
  </si>
  <si>
    <t>المركز الإستشفائي الجامعي بوهران</t>
  </si>
  <si>
    <t>ETABLISSEMENT: C.H.U.D'Oran</t>
  </si>
  <si>
    <t>BUDGET D'EQUIPEMENT</t>
  </si>
  <si>
    <t xml:space="preserve">SITUATION PHYSIQUE ET FINANCIERE DU PROGRAMME EN COURS DES OPERATIONS PLANIFIEES </t>
  </si>
  <si>
    <t>ARRETEE au 31/12/ 2019</t>
  </si>
  <si>
    <t>1.  PCSC</t>
  </si>
  <si>
    <t>En DA</t>
  </si>
  <si>
    <t>N° et Intitulé de l'Opération</t>
  </si>
  <si>
    <t>DATE INST</t>
  </si>
  <si>
    <t xml:space="preserve"> A.P    </t>
  </si>
  <si>
    <t>engagements</t>
  </si>
  <si>
    <t xml:space="preserve">SOLDE                         (AP - Engagements)    </t>
  </si>
  <si>
    <t>Paiements</t>
  </si>
  <si>
    <t xml:space="preserve">SOLDE                 (AP - Paiement)    </t>
  </si>
  <si>
    <t xml:space="preserve">SOLDE                         (Engagements - Paiement)    </t>
  </si>
  <si>
    <t>TAUX PHYSIQUE</t>
  </si>
  <si>
    <t>Observation</t>
  </si>
  <si>
    <t>ND 5.732.1.264.485.01 -Const et Equi Centre Radiothérapie de Misserguin.</t>
  </si>
  <si>
    <t>dossier de cloture au niveau du ministére</t>
  </si>
  <si>
    <t>ND 5.732.3.264.485.20 -Acquisition d'Equipement pour le Centre Anti Cancereux d'Oran.</t>
  </si>
  <si>
    <t>NE 5.731.6.264.485.06 -Travaux de Confortement du C.H.U.Oran.</t>
  </si>
  <si>
    <t>ND 5.731.1.264.485.01 -Création d'un Centre de Désintoxiquation au C.H.U.O.</t>
  </si>
  <si>
    <t>NF 5.731.6.264.485.12 -Réhabilitation et équipement du service de médecine nucleaire du CHU D'Oran.</t>
  </si>
  <si>
    <t>a réevaluer</t>
  </si>
  <si>
    <t>NF 5.731.3.264.485.24 -Acquisition d'Ambulances pour le CHU d'Oran.</t>
  </si>
  <si>
    <t>TOTAL</t>
  </si>
  <si>
    <t>2.   PCCE</t>
  </si>
  <si>
    <t xml:space="preserve">SOLDE                         (AP - Paiement)    </t>
  </si>
  <si>
    <t xml:space="preserve">Nk 5.731.9.264.485.01 -Etude pour la Réalisation d"un service Mèdico chirugicale pèdiatrique.                                     </t>
  </si>
  <si>
    <t xml:space="preserve">Nk 5.731.9.264.485.02 -Etude pour la Réalisation d"un service de rèanimation pèdiatrique.                                           </t>
  </si>
  <si>
    <t xml:space="preserve">NK 5.731.3.264.485.27 -Acquisition d'une station de traitement des déchets hospitaliers DASRI par banalisation.           </t>
  </si>
  <si>
    <t>Dossier litigieux (désengagement du marché)</t>
  </si>
  <si>
    <t>NK 5.731.1.264.485.01-Etude ,Suivi et Réalisation d'un Service Des Maladies Infectieuses au CHU d'Oran</t>
  </si>
  <si>
    <t xml:space="preserve">NK 5.731.6,264.485.01-Réhabilitation et  Mise à  Niveau des Services du  CHUO.           </t>
  </si>
  <si>
    <t>NK 5.731.3.264.485.02-Ressourcement de 02 tele cobalt au profil de CHU D'ORAN</t>
  </si>
  <si>
    <t xml:space="preserve">NK 5.731.1.264.485.02-Réalisation et équipements  d'un service de rèanimation pèdiatrique. </t>
  </si>
  <si>
    <t xml:space="preserve">NK 5.731.6.264.485.02--Travaux de Réhabilitation du  service de Radiothérapie du CHUO. </t>
  </si>
  <si>
    <t xml:space="preserve">NK 5.731.1.264.485.03-Réalisation et équipements  d'un service D'UMC pèdiatrique. </t>
  </si>
  <si>
    <t>NK 5,731,3,264485,03-Acquisition d'un scanner simulateur avec option tomographie avec équipement de dosimétrie et de physique au profit du chu d'oran,</t>
  </si>
  <si>
    <t>NK 5,731,3,264485,04-Acquisition et installation de deux(02) accélérateurs linéaire au profit du chu d'oran,</t>
  </si>
  <si>
    <t>3.   PACE</t>
  </si>
  <si>
    <t>NL 5,731,3,264485,01-Acquisition d'Equipements Médicaux pour la greffe de moelle au chuo.</t>
  </si>
  <si>
    <t xml:space="preserve">Nl 5.731.3.264.485.03-Acquisition d'equipements  d"un service D'UMC pèdiatrique u profit du chuo. </t>
  </si>
  <si>
    <t>Etude ,Suivi et Rèfection de l'ètancheiète au profit du CHUO</t>
  </si>
  <si>
    <t>non individualisè</t>
  </si>
  <si>
    <t>Aquisistion d'un scanner 64 barette au profit du CHUO</t>
  </si>
  <si>
    <t xml:space="preserve">Aquisition d'èquipements pour le service des maladies infectieuses  </t>
  </si>
  <si>
    <t>ACCORDER PAR LE MINISTERE</t>
  </si>
  <si>
    <t>Aquisition d'un IRM</t>
  </si>
  <si>
    <t>ACCORDER PAR LE MINISTERE(op gelée)</t>
  </si>
  <si>
    <t>NE 5,731,1,264485,01- Suivi et Réalisation d'un réseau d'eau potable  AEP au profit du CHU d'oran</t>
  </si>
  <si>
    <t xml:space="preserve">SOLDE    (Engagements - Paiement)    </t>
  </si>
  <si>
    <t xml:space="preserve">SOLDE    (AP - Engagements)    </t>
  </si>
  <si>
    <r>
      <t xml:space="preserve"> </t>
    </r>
    <r>
      <rPr>
        <b/>
        <u/>
        <sz val="14"/>
        <color rgb="FF000000"/>
        <rFont val="Times New Roman"/>
        <family val="1"/>
      </rPr>
      <t>Etat  de consommation des crédits de paiement  ARRETEE au 31/12/ 2019</t>
    </r>
  </si>
  <si>
    <t>N d'ordre</t>
  </si>
  <si>
    <t>secteur</t>
  </si>
  <si>
    <t>s/secteur</t>
  </si>
  <si>
    <t>chapitre</t>
  </si>
  <si>
    <t>année</t>
  </si>
  <si>
    <t>N°  de l'Opération</t>
  </si>
  <si>
    <t xml:space="preserve"> Intitulé de l'Opération</t>
  </si>
  <si>
    <t>MONTANT  d'engagement  de CP 2019</t>
  </si>
  <si>
    <t xml:space="preserve"> Consommation de CP 2019</t>
  </si>
  <si>
    <t>Reliquat des CP 2019</t>
  </si>
  <si>
    <t>NE 5.731.6.264.485.06</t>
  </si>
  <si>
    <t>Travaux de Confortement du C.H.U.Oran.</t>
  </si>
  <si>
    <t>NF 5.731.3.264.485.24</t>
  </si>
  <si>
    <t>Acquisition d'Ambulances pour le CHU d'Oran.</t>
  </si>
  <si>
    <t>Reliquat des CP2019</t>
  </si>
  <si>
    <t xml:space="preserve">Nk 5.731.9.264.485.01 </t>
  </si>
  <si>
    <t xml:space="preserve">Etude pour la Réalisation d"un service Mèdico chirugicale pèdiatrique.                                     </t>
  </si>
  <si>
    <t xml:space="preserve">Nk 5.731.6.264.485.01 </t>
  </si>
  <si>
    <t>Réhabilitation et  Mise à  Niveau des Services du  CHUO.</t>
  </si>
  <si>
    <t>NK 5.731.6.264.485.02</t>
  </si>
  <si>
    <t>Travaux de Réhabilitation du  service de Radiothérapie du CHUO.</t>
  </si>
  <si>
    <t>NK 5.731.1.264.485.01</t>
  </si>
  <si>
    <t>Etude ,Suivi et Réalisation d'un Service Des Maladies Infectieuses au CHU d'Oran</t>
  </si>
  <si>
    <t>NK 5.731.1.264.485.03</t>
  </si>
  <si>
    <t>Réalisation et équipements  d'un service D'UMC pèdiatrique.</t>
  </si>
  <si>
    <t>NL 5,731,3,264485,01</t>
  </si>
  <si>
    <t>Acquisition d'Equipements Médicaux pour la greffe de moelle au chuo.</t>
  </si>
  <si>
    <t>NE 5,731,1,264485,01</t>
  </si>
  <si>
    <t xml:space="preserve"> Suivi et Réalisation d'un réseau d'eau potable  AEP au profit du CHU d'oran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</si>
</sst>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3"/>
      <name val="Times New Roman"/>
      <family val="1"/>
    </font>
    <font>
      <sz val="11"/>
      <color theme="1"/>
      <name val="Times New Roman"/>
      <family val="1"/>
    </font>
    <font>
      <b/>
      <u/>
      <sz val="20"/>
      <name val="Times New Roman"/>
      <family val="1"/>
    </font>
    <font>
      <b/>
      <sz val="20"/>
      <name val="Times New Roman"/>
      <family val="1"/>
    </font>
    <font>
      <b/>
      <sz val="12"/>
      <color theme="1"/>
      <name val="Times New Roman"/>
      <family val="1"/>
    </font>
    <font>
      <b/>
      <sz val="7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3" fontId="5" fillId="0" borderId="0" xfId="0" applyNumberFormat="1" applyFont="1" applyFill="1" applyBorder="1" applyAlignment="1"/>
    <xf numFmtId="0" fontId="9" fillId="0" borderId="0" xfId="0" applyFont="1" applyFill="1" applyBorder="1" applyAlignment="1">
      <alignment horizontal="right"/>
    </xf>
    <xf numFmtId="3" fontId="7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left"/>
    </xf>
    <xf numFmtId="0" fontId="6" fillId="0" borderId="1" xfId="0" applyFont="1" applyBorder="1"/>
    <xf numFmtId="0" fontId="10" fillId="0" borderId="1" xfId="0" applyFont="1" applyFill="1" applyBorder="1" applyAlignment="1">
      <alignment horizontal="right"/>
    </xf>
    <xf numFmtId="3" fontId="11" fillId="0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3" fontId="13" fillId="0" borderId="3" xfId="0" applyNumberFormat="1" applyFont="1" applyFill="1" applyBorder="1" applyAlignment="1">
      <alignment horizontal="left" wrapText="1"/>
    </xf>
    <xf numFmtId="1" fontId="11" fillId="0" borderId="3" xfId="0" applyNumberFormat="1" applyFont="1" applyFill="1" applyBorder="1" applyAlignment="1">
      <alignment horizontal="center" vertical="center" wrapText="1"/>
    </xf>
    <xf numFmtId="4" fontId="13" fillId="0" borderId="3" xfId="0" applyNumberFormat="1" applyFont="1" applyFill="1" applyBorder="1" applyAlignment="1">
      <alignment horizontal="center" vertical="center"/>
    </xf>
    <xf numFmtId="4" fontId="13" fillId="0" borderId="3" xfId="1" applyNumberFormat="1" applyFont="1" applyFill="1" applyBorder="1" applyAlignment="1">
      <alignment horizontal="center" vertical="center"/>
    </xf>
    <xf numFmtId="4" fontId="14" fillId="0" borderId="3" xfId="0" applyNumberFormat="1" applyFont="1" applyFill="1" applyBorder="1" applyAlignment="1">
      <alignment horizontal="center" vertical="center" wrapText="1"/>
    </xf>
    <xf numFmtId="9" fontId="15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13" fillId="0" borderId="3" xfId="0" applyNumberFormat="1" applyFont="1" applyFill="1" applyBorder="1" applyAlignment="1">
      <alignment horizontal="left" vertical="center" wrapText="1"/>
    </xf>
    <xf numFmtId="2" fontId="6" fillId="0" borderId="0" xfId="0" applyNumberFormat="1" applyFont="1"/>
    <xf numFmtId="9" fontId="16" fillId="0" borderId="3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4" fontId="0" fillId="0" borderId="0" xfId="0" applyNumberFormat="1"/>
    <xf numFmtId="0" fontId="6" fillId="0" borderId="3" xfId="0" applyFont="1" applyBorder="1" applyAlignment="1">
      <alignment horizontal="center" vertical="center"/>
    </xf>
    <xf numFmtId="0" fontId="6" fillId="0" borderId="3" xfId="0" applyFont="1" applyBorder="1"/>
    <xf numFmtId="4" fontId="16" fillId="0" borderId="3" xfId="0" applyNumberFormat="1" applyFont="1" applyFill="1" applyBorder="1" applyAlignment="1">
      <alignment horizontal="center" vertical="center"/>
    </xf>
    <xf numFmtId="4" fontId="16" fillId="0" borderId="3" xfId="1" applyNumberFormat="1" applyFont="1" applyFill="1" applyBorder="1" applyAlignment="1">
      <alignment horizontal="center" vertical="center"/>
    </xf>
    <xf numFmtId="4" fontId="17" fillId="0" borderId="3" xfId="0" applyNumberFormat="1" applyFont="1" applyFill="1" applyBorder="1" applyAlignment="1">
      <alignment horizontal="center" vertical="center" wrapText="1"/>
    </xf>
    <xf numFmtId="9" fontId="18" fillId="0" borderId="3" xfId="0" applyNumberFormat="1" applyFont="1" applyBorder="1"/>
    <xf numFmtId="3" fontId="11" fillId="0" borderId="0" xfId="0" applyNumberFormat="1" applyFont="1" applyFill="1" applyBorder="1" applyAlignment="1">
      <alignment horizontal="center" wrapText="1"/>
    </xf>
    <xf numFmtId="4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left"/>
    </xf>
    <xf numFmtId="3" fontId="8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3" fontId="11" fillId="0" borderId="6" xfId="0" applyNumberFormat="1" applyFont="1" applyFill="1" applyBorder="1" applyAlignment="1">
      <alignment horizontal="center" vertical="center" wrapText="1"/>
    </xf>
    <xf numFmtId="3" fontId="11" fillId="0" borderId="3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wrapText="1"/>
    </xf>
    <xf numFmtId="0" fontId="12" fillId="0" borderId="3" xfId="0" applyFont="1" applyBorder="1" applyAlignment="1">
      <alignment horizontal="center" vertical="center"/>
    </xf>
    <xf numFmtId="4" fontId="13" fillId="0" borderId="3" xfId="0" applyNumberFormat="1" applyFont="1" applyFill="1" applyBorder="1" applyAlignment="1">
      <alignment horizontal="right" vertical="center"/>
    </xf>
    <xf numFmtId="4" fontId="13" fillId="0" borderId="3" xfId="1" applyNumberFormat="1" applyFont="1" applyFill="1" applyBorder="1" applyAlignment="1">
      <alignment horizontal="right" vertical="center"/>
    </xf>
    <xf numFmtId="4" fontId="14" fillId="0" borderId="3" xfId="0" applyNumberFormat="1" applyFont="1" applyFill="1" applyBorder="1" applyAlignment="1">
      <alignment horizontal="center" vertical="center"/>
    </xf>
    <xf numFmtId="4" fontId="6" fillId="0" borderId="0" xfId="0" applyNumberFormat="1" applyFont="1"/>
    <xf numFmtId="4" fontId="6" fillId="0" borderId="3" xfId="0" applyNumberFormat="1" applyFont="1" applyBorder="1"/>
    <xf numFmtId="4" fontId="13" fillId="0" borderId="6" xfId="0" applyNumberFormat="1" applyFont="1" applyFill="1" applyBorder="1" applyAlignment="1">
      <alignment vertical="center" wrapText="1"/>
    </xf>
    <xf numFmtId="1" fontId="11" fillId="0" borderId="6" xfId="0" applyNumberFormat="1" applyFont="1" applyFill="1" applyBorder="1" applyAlignment="1">
      <alignment horizontal="center" vertical="center" wrapText="1"/>
    </xf>
    <xf numFmtId="4" fontId="13" fillId="0" borderId="6" xfId="0" applyNumberFormat="1" applyFont="1" applyFill="1" applyBorder="1" applyAlignment="1">
      <alignment horizontal="right" vertical="center" wrapText="1"/>
    </xf>
    <xf numFmtId="4" fontId="13" fillId="0" borderId="6" xfId="0" applyNumberFormat="1" applyFont="1" applyFill="1" applyBorder="1" applyAlignment="1">
      <alignment horizontal="right" vertical="center"/>
    </xf>
    <xf numFmtId="4" fontId="13" fillId="0" borderId="7" xfId="0" applyNumberFormat="1" applyFont="1" applyFill="1" applyBorder="1" applyAlignment="1">
      <alignment vertical="center" wrapText="1"/>
    </xf>
    <xf numFmtId="4" fontId="17" fillId="0" borderId="3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5" fillId="0" borderId="0" xfId="0" applyFont="1" applyFill="1" applyBorder="1" applyAlignment="1">
      <alignment horizontal="center"/>
    </xf>
    <xf numFmtId="4" fontId="17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/>
    <xf numFmtId="0" fontId="12" fillId="0" borderId="3" xfId="0" applyFont="1" applyBorder="1" applyAlignment="1">
      <alignment horizontal="center" vertical="center" wrapText="1"/>
    </xf>
    <xf numFmtId="4" fontId="13" fillId="0" borderId="6" xfId="1" applyNumberFormat="1" applyFont="1" applyFill="1" applyBorder="1" applyAlignment="1">
      <alignment horizontal="right" vertical="center"/>
    </xf>
    <xf numFmtId="4" fontId="14" fillId="0" borderId="3" xfId="0" applyNumberFormat="1" applyFont="1" applyFill="1" applyBorder="1" applyAlignment="1">
      <alignment horizontal="center" wrapText="1"/>
    </xf>
    <xf numFmtId="9" fontId="15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wrapText="1"/>
    </xf>
    <xf numFmtId="4" fontId="17" fillId="0" borderId="3" xfId="0" applyNumberFormat="1" applyFont="1" applyFill="1" applyBorder="1" applyAlignment="1">
      <alignment horizontal="right" vertical="center"/>
    </xf>
    <xf numFmtId="4" fontId="17" fillId="0" borderId="0" xfId="0" applyNumberFormat="1" applyFont="1" applyFill="1" applyBorder="1" applyAlignment="1">
      <alignment horizontal="right"/>
    </xf>
    <xf numFmtId="4" fontId="17" fillId="0" borderId="8" xfId="0" applyNumberFormat="1" applyFont="1" applyFill="1" applyBorder="1" applyAlignment="1">
      <alignment horizontal="right"/>
    </xf>
    <xf numFmtId="0" fontId="22" fillId="0" borderId="0" xfId="0" applyFont="1"/>
    <xf numFmtId="0" fontId="25" fillId="0" borderId="9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vertical="center" wrapText="1"/>
    </xf>
    <xf numFmtId="0" fontId="26" fillId="0" borderId="3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4" fontId="25" fillId="0" borderId="14" xfId="0" applyNumberFormat="1" applyFont="1" applyBorder="1" applyAlignment="1">
      <alignment horizontal="center" vertical="center"/>
    </xf>
    <xf numFmtId="4" fontId="26" fillId="0" borderId="14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 wrapText="1"/>
    </xf>
    <xf numFmtId="4" fontId="25" fillId="0" borderId="17" xfId="0" applyNumberFormat="1" applyFont="1" applyBorder="1" applyAlignment="1">
      <alignment horizontal="center" vertical="center"/>
    </xf>
    <xf numFmtId="4" fontId="25" fillId="0" borderId="0" xfId="0" applyNumberFormat="1" applyFont="1" applyBorder="1" applyAlignment="1">
      <alignment horizontal="center" vertical="center" wrapText="1"/>
    </xf>
    <xf numFmtId="4" fontId="25" fillId="0" borderId="3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 wrapText="1"/>
    </xf>
    <xf numFmtId="4" fontId="26" fillId="0" borderId="3" xfId="0" applyNumberFormat="1" applyFont="1" applyBorder="1" applyAlignment="1">
      <alignment horizontal="center" vertical="center" wrapText="1"/>
    </xf>
    <xf numFmtId="4" fontId="27" fillId="0" borderId="6" xfId="0" applyNumberFormat="1" applyFont="1" applyFill="1" applyBorder="1" applyAlignment="1">
      <alignment horizontal="right" vertical="center" wrapText="1"/>
    </xf>
    <xf numFmtId="4" fontId="27" fillId="0" borderId="6" xfId="0" applyNumberFormat="1" applyFont="1" applyFill="1" applyBorder="1" applyAlignment="1">
      <alignment horizontal="right" vertical="center"/>
    </xf>
    <xf numFmtId="0" fontId="0" fillId="0" borderId="0" xfId="0" applyAlignment="1">
      <alignment wrapText="1"/>
    </xf>
    <xf numFmtId="0" fontId="26" fillId="0" borderId="7" xfId="0" applyFont="1" applyBorder="1" applyAlignment="1">
      <alignment wrapText="1"/>
    </xf>
    <xf numFmtId="4" fontId="26" fillId="0" borderId="15" xfId="0" applyNumberFormat="1" applyFont="1" applyBorder="1" applyAlignment="1">
      <alignment horizontal="center" vertical="center" wrapText="1"/>
    </xf>
    <xf numFmtId="4" fontId="26" fillId="0" borderId="4" xfId="0" applyNumberFormat="1" applyFont="1" applyBorder="1" applyAlignment="1">
      <alignment horizontal="center" vertical="center" wrapText="1"/>
    </xf>
    <xf numFmtId="4" fontId="26" fillId="0" borderId="12" xfId="0" applyNumberFormat="1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9" fillId="0" borderId="0" xfId="0" applyFont="1" applyBorder="1" applyAlignment="1">
      <alignment horizontal="left" vertical="top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left"/>
    </xf>
    <xf numFmtId="3" fontId="8" fillId="0" borderId="0" xfId="0" applyNumberFormat="1" applyFont="1" applyFill="1" applyBorder="1" applyAlignment="1">
      <alignment horizontal="left"/>
    </xf>
    <xf numFmtId="3" fontId="16" fillId="0" borderId="4" xfId="0" applyNumberFormat="1" applyFont="1" applyFill="1" applyBorder="1" applyAlignment="1">
      <alignment horizontal="center" vertical="center" wrapText="1"/>
    </xf>
    <xf numFmtId="3" fontId="16" fillId="0" borderId="5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5" fillId="0" borderId="0" xfId="0" applyNumberFormat="1" applyFont="1" applyFill="1" applyAlignment="1">
      <alignment horizontal="left"/>
    </xf>
    <xf numFmtId="9" fontId="5" fillId="0" borderId="0" xfId="1" applyFont="1" applyFill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0" xfId="0" applyFont="1" applyAlignment="1">
      <alignment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opLeftCell="A4" workbookViewId="0">
      <selection activeCell="E12" sqref="E12"/>
    </sheetView>
  </sheetViews>
  <sheetFormatPr baseColWidth="10" defaultRowHeight="15"/>
  <cols>
    <col min="1" max="1" width="44.7109375" customWidth="1"/>
    <col min="2" max="2" width="6" customWidth="1"/>
    <col min="3" max="3" width="14.5703125" customWidth="1"/>
    <col min="4" max="4" width="13.42578125" customWidth="1"/>
    <col min="5" max="5" width="14.28515625" customWidth="1"/>
    <col min="6" max="6" width="13.5703125" customWidth="1"/>
    <col min="7" max="7" width="12.85546875" customWidth="1"/>
    <col min="8" max="8" width="14.28515625" customWidth="1"/>
    <col min="9" max="9" width="10.85546875" customWidth="1"/>
    <col min="10" max="10" width="18.5703125" customWidth="1"/>
    <col min="11" max="11" width="13.5703125" bestFit="1" customWidth="1"/>
    <col min="12" max="12" width="15.28515625" bestFit="1" customWidth="1"/>
  </cols>
  <sheetData>
    <row r="1" spans="1:12" ht="23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"/>
      <c r="L1" s="2"/>
    </row>
    <row r="2" spans="1:12" ht="23.25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"/>
      <c r="L2" s="2"/>
    </row>
    <row r="3" spans="1:12" ht="23.25">
      <c r="A3" s="110" t="s">
        <v>2</v>
      </c>
      <c r="B3" s="110"/>
      <c r="C3" s="110"/>
      <c r="D3" s="110"/>
      <c r="E3" s="110"/>
      <c r="F3" s="110"/>
      <c r="G3" s="110"/>
      <c r="H3" s="110"/>
      <c r="I3" s="110"/>
      <c r="J3" s="110"/>
      <c r="K3" s="1"/>
      <c r="L3" s="2"/>
    </row>
    <row r="4" spans="1:12" ht="16.5">
      <c r="A4" s="111" t="s">
        <v>3</v>
      </c>
      <c r="B4" s="111"/>
      <c r="C4" s="111"/>
      <c r="D4" s="111"/>
      <c r="E4" s="111"/>
      <c r="F4" s="111"/>
      <c r="G4" s="111"/>
      <c r="H4" s="111"/>
      <c r="I4" s="111"/>
      <c r="J4" s="111"/>
      <c r="K4" s="3"/>
    </row>
    <row r="5" spans="1:12" ht="16.5">
      <c r="A5" s="111" t="s">
        <v>4</v>
      </c>
      <c r="B5" s="111"/>
      <c r="C5" s="111"/>
      <c r="D5" s="111"/>
      <c r="E5" s="111"/>
      <c r="F5" s="111"/>
      <c r="G5" s="111"/>
      <c r="H5" s="111"/>
      <c r="I5" s="111"/>
      <c r="J5" s="111"/>
      <c r="K5" s="3"/>
    </row>
    <row r="6" spans="1:12" ht="16.5">
      <c r="A6" s="112" t="s">
        <v>5</v>
      </c>
      <c r="B6" s="112"/>
      <c r="C6" s="112"/>
      <c r="D6" s="112"/>
      <c r="E6" s="112"/>
      <c r="F6" s="112"/>
      <c r="G6" s="112"/>
      <c r="H6" s="112"/>
      <c r="I6" s="112"/>
      <c r="J6" s="112"/>
      <c r="K6" s="3"/>
    </row>
    <row r="7" spans="1:12" ht="16.5">
      <c r="A7" s="105" t="s">
        <v>6</v>
      </c>
      <c r="B7" s="105"/>
      <c r="C7" s="105"/>
      <c r="D7" s="105"/>
      <c r="E7" s="105"/>
      <c r="F7" s="105"/>
      <c r="G7" s="105"/>
      <c r="H7" s="105"/>
      <c r="I7" s="105"/>
      <c r="J7" s="105"/>
      <c r="K7" s="4"/>
    </row>
    <row r="8" spans="1:12" ht="25.5">
      <c r="A8" s="106" t="s">
        <v>7</v>
      </c>
      <c r="B8" s="107"/>
      <c r="C8" s="107"/>
      <c r="D8" s="107"/>
      <c r="E8" s="107"/>
      <c r="F8" s="3"/>
      <c r="G8" s="3"/>
      <c r="I8" s="3"/>
      <c r="J8" s="5" t="s">
        <v>8</v>
      </c>
      <c r="K8" s="3"/>
    </row>
    <row r="9" spans="1:12" ht="25.5">
      <c r="A9" s="6"/>
      <c r="B9" s="7"/>
      <c r="C9" s="7"/>
      <c r="D9" s="7"/>
      <c r="E9" s="7"/>
      <c r="F9" s="8"/>
      <c r="G9" s="8"/>
      <c r="H9" s="9"/>
      <c r="I9" s="8"/>
      <c r="J9" s="8"/>
      <c r="K9" s="3"/>
    </row>
    <row r="10" spans="1:12" ht="38.25">
      <c r="A10" s="10" t="s">
        <v>9</v>
      </c>
      <c r="B10" s="10" t="s">
        <v>10</v>
      </c>
      <c r="C10" s="10" t="s">
        <v>11</v>
      </c>
      <c r="D10" s="10" t="s">
        <v>12</v>
      </c>
      <c r="E10" s="10" t="s">
        <v>54</v>
      </c>
      <c r="F10" s="10" t="s">
        <v>14</v>
      </c>
      <c r="G10" s="10" t="s">
        <v>15</v>
      </c>
      <c r="H10" s="10" t="s">
        <v>53</v>
      </c>
      <c r="I10" s="11" t="s">
        <v>17</v>
      </c>
      <c r="J10" s="12" t="s">
        <v>18</v>
      </c>
      <c r="K10" s="3"/>
    </row>
    <row r="11" spans="1:12" ht="30">
      <c r="A11" s="13" t="s">
        <v>19</v>
      </c>
      <c r="B11" s="14">
        <v>1991</v>
      </c>
      <c r="C11" s="15">
        <v>534300000</v>
      </c>
      <c r="D11" s="15">
        <v>490421228.13999999</v>
      </c>
      <c r="E11" s="15">
        <f>+C11-D11</f>
        <v>43878771.860000014</v>
      </c>
      <c r="F11" s="15">
        <v>490421228.13999999</v>
      </c>
      <c r="G11" s="16">
        <f>+C11-F11</f>
        <v>43878771.860000014</v>
      </c>
      <c r="H11" s="17">
        <f>+D11-F11</f>
        <v>0</v>
      </c>
      <c r="I11" s="18">
        <v>0.8</v>
      </c>
      <c r="J11" s="19" t="s">
        <v>20</v>
      </c>
      <c r="K11" s="20"/>
      <c r="L11" s="21"/>
    </row>
    <row r="12" spans="1:12" ht="30">
      <c r="A12" s="22" t="s">
        <v>21</v>
      </c>
      <c r="B12" s="14">
        <v>2004</v>
      </c>
      <c r="C12" s="15">
        <v>450000000</v>
      </c>
      <c r="D12" s="15">
        <v>418091929.07999998</v>
      </c>
      <c r="E12" s="15">
        <f t="shared" ref="E12:E16" si="0">+C12-D12</f>
        <v>31908070.920000017</v>
      </c>
      <c r="F12" s="15">
        <v>418091929.07999998</v>
      </c>
      <c r="G12" s="16">
        <f t="shared" ref="G12:G16" si="1">+C12-F12</f>
        <v>31908070.920000017</v>
      </c>
      <c r="H12" s="17">
        <f t="shared" ref="H12:H17" si="2">+D12-F12</f>
        <v>0</v>
      </c>
      <c r="I12" s="18">
        <v>0.93</v>
      </c>
      <c r="J12" s="19" t="s">
        <v>20</v>
      </c>
      <c r="K12" s="23"/>
    </row>
    <row r="13" spans="1:12" ht="30">
      <c r="A13" s="22" t="s">
        <v>22</v>
      </c>
      <c r="B13" s="14">
        <v>2005</v>
      </c>
      <c r="C13" s="15">
        <v>17000000</v>
      </c>
      <c r="D13" s="15">
        <v>16991305.879999999</v>
      </c>
      <c r="E13" s="15">
        <f t="shared" si="0"/>
        <v>8694.1200000010431</v>
      </c>
      <c r="F13" s="15">
        <f>C13-E13</f>
        <v>16991305.879999999</v>
      </c>
      <c r="G13" s="16">
        <f t="shared" si="1"/>
        <v>8694.1200000010431</v>
      </c>
      <c r="H13" s="17">
        <f t="shared" si="2"/>
        <v>0</v>
      </c>
      <c r="I13" s="18">
        <v>1</v>
      </c>
      <c r="J13" s="19" t="s">
        <v>20</v>
      </c>
      <c r="K13" s="3"/>
    </row>
    <row r="14" spans="1:12" ht="25.5">
      <c r="A14" s="22" t="s">
        <v>23</v>
      </c>
      <c r="B14" s="14">
        <v>2007</v>
      </c>
      <c r="C14" s="15">
        <v>50000000</v>
      </c>
      <c r="D14" s="15">
        <v>0</v>
      </c>
      <c r="E14" s="15">
        <f t="shared" si="0"/>
        <v>50000000</v>
      </c>
      <c r="F14" s="15">
        <f>C14-E14</f>
        <v>0</v>
      </c>
      <c r="G14" s="16">
        <f t="shared" si="1"/>
        <v>50000000</v>
      </c>
      <c r="H14" s="17">
        <f t="shared" si="2"/>
        <v>0</v>
      </c>
      <c r="I14" s="24">
        <v>0</v>
      </c>
      <c r="J14" s="25"/>
      <c r="K14" s="3"/>
      <c r="L14" s="26"/>
    </row>
    <row r="15" spans="1:12" ht="25.5">
      <c r="A15" s="22" t="s">
        <v>24</v>
      </c>
      <c r="B15" s="14">
        <v>2009</v>
      </c>
      <c r="C15" s="15">
        <v>130000000</v>
      </c>
      <c r="D15" s="15">
        <f>F15</f>
        <v>111743800</v>
      </c>
      <c r="E15" s="15">
        <f t="shared" si="0"/>
        <v>18256200</v>
      </c>
      <c r="F15" s="15">
        <v>111743800</v>
      </c>
      <c r="G15" s="16">
        <f t="shared" si="1"/>
        <v>18256200</v>
      </c>
      <c r="H15" s="17">
        <f t="shared" si="2"/>
        <v>0</v>
      </c>
      <c r="I15" s="18">
        <v>0.7</v>
      </c>
      <c r="J15" s="27" t="s">
        <v>25</v>
      </c>
      <c r="K15" s="3"/>
      <c r="L15" s="26"/>
    </row>
    <row r="16" spans="1:12" ht="25.5">
      <c r="A16" s="22" t="s">
        <v>26</v>
      </c>
      <c r="B16" s="14">
        <v>2010</v>
      </c>
      <c r="C16" s="15">
        <v>30000000</v>
      </c>
      <c r="D16" s="15">
        <v>24487271.739999998</v>
      </c>
      <c r="E16" s="15">
        <f t="shared" si="0"/>
        <v>5512728.2600000016</v>
      </c>
      <c r="F16" s="15">
        <v>24487271.739999998</v>
      </c>
      <c r="G16" s="16">
        <f t="shared" si="1"/>
        <v>5512728.2600000016</v>
      </c>
      <c r="H16" s="17">
        <f t="shared" si="2"/>
        <v>0</v>
      </c>
      <c r="I16" s="18">
        <v>0.6</v>
      </c>
      <c r="J16" s="28"/>
      <c r="K16" s="3"/>
      <c r="L16" s="26"/>
    </row>
    <row r="17" spans="1:13" ht="22.5" customHeight="1">
      <c r="A17" s="108" t="s">
        <v>27</v>
      </c>
      <c r="B17" s="109"/>
      <c r="C17" s="29">
        <f>SUM(C11:C16)</f>
        <v>1211300000</v>
      </c>
      <c r="D17" s="29">
        <f>SUM(D11:D16)</f>
        <v>1061735534.84</v>
      </c>
      <c r="E17" s="29">
        <f>SUM(E11:E16)</f>
        <v>149564465.16000003</v>
      </c>
      <c r="F17" s="29">
        <f>SUM(F11:F16)</f>
        <v>1061735534.84</v>
      </c>
      <c r="G17" s="30">
        <f>SUM(G11:G16)</f>
        <v>149564465.16000003</v>
      </c>
      <c r="H17" s="31">
        <f t="shared" si="2"/>
        <v>0</v>
      </c>
      <c r="I17" s="32"/>
      <c r="J17" s="28"/>
      <c r="K17" s="3"/>
    </row>
    <row r="18" spans="1:13">
      <c r="A18" s="33"/>
      <c r="B18" s="33"/>
      <c r="C18" s="34"/>
      <c r="D18" s="34"/>
      <c r="E18" s="34"/>
      <c r="F18" s="34"/>
      <c r="G18" s="35"/>
      <c r="H18" s="36"/>
      <c r="I18" s="3"/>
      <c r="J18" s="3"/>
      <c r="K18" s="3"/>
    </row>
    <row r="19" spans="1:13" ht="25.5">
      <c r="A19" s="106" t="s">
        <v>28</v>
      </c>
      <c r="B19" s="107"/>
      <c r="C19" s="107"/>
      <c r="D19" s="107"/>
      <c r="E19" s="107"/>
      <c r="F19" s="37"/>
      <c r="G19" s="37"/>
      <c r="I19" s="3"/>
      <c r="J19" s="5" t="s">
        <v>8</v>
      </c>
      <c r="K19" s="3"/>
    </row>
    <row r="20" spans="1:13" ht="25.5">
      <c r="A20" s="38"/>
      <c r="B20" s="39"/>
      <c r="C20" s="39"/>
      <c r="D20" s="39"/>
      <c r="E20" s="39"/>
      <c r="F20" s="37"/>
      <c r="G20" s="37"/>
      <c r="H20" s="40"/>
      <c r="I20" s="3"/>
      <c r="J20" s="3"/>
      <c r="K20" s="3"/>
    </row>
    <row r="21" spans="1:13" ht="38.25">
      <c r="A21" s="41" t="s">
        <v>9</v>
      </c>
      <c r="B21" s="42" t="s">
        <v>10</v>
      </c>
      <c r="C21" s="42" t="s">
        <v>11</v>
      </c>
      <c r="D21" s="42" t="s">
        <v>12</v>
      </c>
      <c r="E21" s="42" t="s">
        <v>13</v>
      </c>
      <c r="F21" s="42" t="s">
        <v>14</v>
      </c>
      <c r="G21" s="42" t="s">
        <v>29</v>
      </c>
      <c r="H21" s="42" t="s">
        <v>16</v>
      </c>
      <c r="I21" s="43" t="s">
        <v>17</v>
      </c>
      <c r="J21" s="44" t="s">
        <v>18</v>
      </c>
      <c r="K21" s="3"/>
    </row>
    <row r="22" spans="1:13" ht="30">
      <c r="A22" s="22" t="s">
        <v>30</v>
      </c>
      <c r="B22" s="14">
        <v>2012</v>
      </c>
      <c r="C22" s="45">
        <v>25000000</v>
      </c>
      <c r="D22" s="45">
        <v>11363769.390000001</v>
      </c>
      <c r="E22" s="45">
        <f>+C22-D22</f>
        <v>13636230.609999999</v>
      </c>
      <c r="F22" s="45">
        <v>11363769.390000001</v>
      </c>
      <c r="G22" s="46">
        <f>+C22-F22</f>
        <v>13636230.609999999</v>
      </c>
      <c r="H22" s="47">
        <f>+D22-F22</f>
        <v>0</v>
      </c>
      <c r="I22" s="18">
        <v>1</v>
      </c>
      <c r="J22" s="19" t="s">
        <v>20</v>
      </c>
      <c r="K22" s="3"/>
    </row>
    <row r="23" spans="1:13" ht="29.25" customHeight="1">
      <c r="A23" s="22" t="s">
        <v>31</v>
      </c>
      <c r="B23" s="14">
        <v>2012</v>
      </c>
      <c r="C23" s="45">
        <v>20000000</v>
      </c>
      <c r="D23" s="45">
        <v>9488131.3800000008</v>
      </c>
      <c r="E23" s="45">
        <f t="shared" ref="E23:E32" si="3">+C23-D23</f>
        <v>10511868.619999999</v>
      </c>
      <c r="F23" s="45">
        <v>9488131.3800000008</v>
      </c>
      <c r="G23" s="46">
        <f t="shared" ref="G23:G32" si="4">+C23-F23</f>
        <v>10511868.619999999</v>
      </c>
      <c r="H23" s="47">
        <f t="shared" ref="H23:H32" si="5">+D23-F23</f>
        <v>0</v>
      </c>
      <c r="I23" s="18">
        <v>0.85</v>
      </c>
      <c r="J23" s="28"/>
      <c r="K23" s="3"/>
    </row>
    <row r="24" spans="1:13" ht="43.5" customHeight="1">
      <c r="A24" s="22" t="s">
        <v>32</v>
      </c>
      <c r="B24" s="14">
        <v>2012</v>
      </c>
      <c r="C24" s="45">
        <v>55000000</v>
      </c>
      <c r="D24" s="45">
        <v>0</v>
      </c>
      <c r="E24" s="45">
        <f t="shared" si="3"/>
        <v>55000000</v>
      </c>
      <c r="F24" s="45">
        <v>0</v>
      </c>
      <c r="G24" s="46">
        <f t="shared" si="4"/>
        <v>55000000</v>
      </c>
      <c r="H24" s="47">
        <f t="shared" si="5"/>
        <v>0</v>
      </c>
      <c r="I24" s="18">
        <v>0</v>
      </c>
      <c r="J24" s="19" t="s">
        <v>33</v>
      </c>
      <c r="K24" s="48"/>
    </row>
    <row r="25" spans="1:13" ht="36" customHeight="1">
      <c r="A25" s="22" t="s">
        <v>34</v>
      </c>
      <c r="B25" s="14">
        <v>2012</v>
      </c>
      <c r="C25" s="45">
        <v>808000000</v>
      </c>
      <c r="D25" s="45">
        <v>456844893.27999997</v>
      </c>
      <c r="E25" s="45">
        <f t="shared" si="3"/>
        <v>351155106.72000003</v>
      </c>
      <c r="F25" s="45">
        <v>456844893.27999997</v>
      </c>
      <c r="G25" s="46">
        <f>+C25-F25</f>
        <v>351155106.72000003</v>
      </c>
      <c r="H25" s="47">
        <f t="shared" si="5"/>
        <v>0</v>
      </c>
      <c r="I25" s="18">
        <v>0.8</v>
      </c>
      <c r="J25" s="27" t="s">
        <v>25</v>
      </c>
      <c r="K25" s="48"/>
      <c r="M25" s="26"/>
    </row>
    <row r="26" spans="1:13" ht="27.75" customHeight="1">
      <c r="A26" s="22" t="s">
        <v>35</v>
      </c>
      <c r="B26" s="14">
        <v>2012</v>
      </c>
      <c r="C26" s="45">
        <v>391000000</v>
      </c>
      <c r="D26" s="45">
        <v>319740156.93000001</v>
      </c>
      <c r="E26" s="45">
        <f t="shared" si="3"/>
        <v>71259843.069999993</v>
      </c>
      <c r="F26" s="45">
        <v>319740156.93000001</v>
      </c>
      <c r="G26" s="46">
        <f t="shared" si="4"/>
        <v>71259843.069999993</v>
      </c>
      <c r="H26" s="47">
        <f t="shared" si="5"/>
        <v>0</v>
      </c>
      <c r="I26" s="18">
        <v>0.9</v>
      </c>
      <c r="J26" s="49"/>
      <c r="K26" s="3"/>
      <c r="L26" s="26"/>
    </row>
    <row r="27" spans="1:13" ht="51.75" customHeight="1">
      <c r="A27" s="50" t="s">
        <v>36</v>
      </c>
      <c r="B27" s="51">
        <v>2013</v>
      </c>
      <c r="C27" s="45">
        <v>30000000</v>
      </c>
      <c r="D27" s="52">
        <v>0</v>
      </c>
      <c r="E27" s="45">
        <f t="shared" si="3"/>
        <v>30000000</v>
      </c>
      <c r="F27" s="53">
        <v>0</v>
      </c>
      <c r="G27" s="46">
        <f t="shared" si="4"/>
        <v>30000000</v>
      </c>
      <c r="H27" s="47">
        <f t="shared" si="5"/>
        <v>0</v>
      </c>
      <c r="I27" s="18">
        <v>0</v>
      </c>
      <c r="J27" s="19" t="s">
        <v>20</v>
      </c>
      <c r="K27" s="3"/>
    </row>
    <row r="28" spans="1:13" ht="38.25" customHeight="1">
      <c r="A28" s="50" t="s">
        <v>37</v>
      </c>
      <c r="B28" s="51">
        <v>2014</v>
      </c>
      <c r="C28" s="45">
        <v>360000000</v>
      </c>
      <c r="D28" s="52">
        <v>0</v>
      </c>
      <c r="E28" s="45">
        <f t="shared" si="3"/>
        <v>360000000</v>
      </c>
      <c r="F28" s="53">
        <v>0</v>
      </c>
      <c r="G28" s="46">
        <f t="shared" si="4"/>
        <v>360000000</v>
      </c>
      <c r="H28" s="47">
        <f t="shared" si="5"/>
        <v>0</v>
      </c>
      <c r="I28" s="18">
        <v>0.4</v>
      </c>
      <c r="J28" s="49"/>
      <c r="K28" s="3"/>
      <c r="L28" s="26"/>
    </row>
    <row r="29" spans="1:13" ht="41.25" customHeight="1">
      <c r="A29" s="50" t="s">
        <v>38</v>
      </c>
      <c r="B29" s="51">
        <v>2015</v>
      </c>
      <c r="C29" s="45">
        <v>330000000</v>
      </c>
      <c r="D29" s="52">
        <v>226918985.69999999</v>
      </c>
      <c r="E29" s="45">
        <f t="shared" si="3"/>
        <v>103081014.30000001</v>
      </c>
      <c r="F29" s="53">
        <v>226918985.69999999</v>
      </c>
      <c r="G29" s="46">
        <f t="shared" si="4"/>
        <v>103081014.30000001</v>
      </c>
      <c r="H29" s="47">
        <f t="shared" si="5"/>
        <v>0</v>
      </c>
      <c r="I29" s="18">
        <v>0.85</v>
      </c>
      <c r="J29" s="49"/>
      <c r="K29" s="3"/>
      <c r="L29" s="26"/>
    </row>
    <row r="30" spans="1:13" ht="25.5">
      <c r="A30" s="50" t="s">
        <v>39</v>
      </c>
      <c r="B30" s="51">
        <v>2015</v>
      </c>
      <c r="C30" s="45">
        <v>626300000</v>
      </c>
      <c r="D30" s="52">
        <v>602195765.77999997</v>
      </c>
      <c r="E30" s="45">
        <f t="shared" si="3"/>
        <v>24104234.220000029</v>
      </c>
      <c r="F30" s="53">
        <v>602195765.77999997</v>
      </c>
      <c r="G30" s="46">
        <f t="shared" si="4"/>
        <v>24104234.220000029</v>
      </c>
      <c r="H30" s="47">
        <f t="shared" si="5"/>
        <v>0</v>
      </c>
      <c r="I30" s="18">
        <v>1</v>
      </c>
      <c r="J30" s="49"/>
      <c r="K30" s="3"/>
    </row>
    <row r="31" spans="1:13" ht="38.25">
      <c r="A31" s="54" t="s">
        <v>40</v>
      </c>
      <c r="B31" s="14">
        <v>2015</v>
      </c>
      <c r="C31" s="45">
        <v>184000000</v>
      </c>
      <c r="D31" s="52">
        <v>101973716.14</v>
      </c>
      <c r="E31" s="45">
        <f t="shared" si="3"/>
        <v>82026283.859999999</v>
      </c>
      <c r="F31" s="53">
        <v>101973716.14</v>
      </c>
      <c r="G31" s="46">
        <f t="shared" si="4"/>
        <v>82026283.859999999</v>
      </c>
      <c r="H31" s="47">
        <f t="shared" si="5"/>
        <v>0</v>
      </c>
      <c r="I31" s="18">
        <v>0.7</v>
      </c>
      <c r="J31" s="49"/>
      <c r="K31" s="3"/>
    </row>
    <row r="32" spans="1:13" ht="27" customHeight="1">
      <c r="A32" s="54" t="s">
        <v>41</v>
      </c>
      <c r="B32" s="14">
        <v>2018</v>
      </c>
      <c r="C32" s="45">
        <v>674000000</v>
      </c>
      <c r="D32" s="52">
        <v>0</v>
      </c>
      <c r="E32" s="45">
        <f t="shared" si="3"/>
        <v>674000000</v>
      </c>
      <c r="F32" s="53">
        <f>C32-E32</f>
        <v>0</v>
      </c>
      <c r="G32" s="46">
        <f t="shared" si="4"/>
        <v>674000000</v>
      </c>
      <c r="H32" s="47">
        <f t="shared" si="5"/>
        <v>0</v>
      </c>
      <c r="I32" s="18">
        <v>0</v>
      </c>
      <c r="J32" s="49"/>
      <c r="K32" s="3"/>
    </row>
    <row r="33" spans="1:12">
      <c r="A33" s="100" t="s">
        <v>27</v>
      </c>
      <c r="B33" s="101"/>
      <c r="C33" s="55">
        <f t="shared" ref="C33:H33" si="6">SUM(C22:C32)</f>
        <v>3503300000</v>
      </c>
      <c r="D33" s="55">
        <f t="shared" si="6"/>
        <v>1728525418.6000001</v>
      </c>
      <c r="E33" s="55">
        <f t="shared" si="6"/>
        <v>1774774581.3999999</v>
      </c>
      <c r="F33" s="55">
        <f t="shared" si="6"/>
        <v>1728525418.6000001</v>
      </c>
      <c r="G33" s="55">
        <f t="shared" si="6"/>
        <v>1774774581.3999999</v>
      </c>
      <c r="H33" s="55">
        <f t="shared" si="6"/>
        <v>0</v>
      </c>
      <c r="I33" s="28"/>
      <c r="J33" s="28"/>
      <c r="K33" s="3"/>
      <c r="L33" s="56"/>
    </row>
    <row r="34" spans="1:12">
      <c r="A34" s="57"/>
      <c r="B34" s="57"/>
      <c r="C34" s="58"/>
      <c r="D34" s="58"/>
      <c r="E34" s="58"/>
      <c r="F34" s="58"/>
      <c r="G34" s="58"/>
      <c r="H34" s="58"/>
      <c r="I34" s="59"/>
      <c r="J34" s="59"/>
      <c r="K34" s="3"/>
      <c r="L34" s="56"/>
    </row>
    <row r="35" spans="1:12" ht="25.5">
      <c r="A35" s="106" t="s">
        <v>42</v>
      </c>
      <c r="B35" s="107"/>
      <c r="C35" s="107"/>
      <c r="D35" s="107"/>
      <c r="E35" s="107"/>
      <c r="F35" s="37"/>
      <c r="G35" s="37"/>
      <c r="I35" s="3"/>
      <c r="J35" s="5" t="s">
        <v>8</v>
      </c>
      <c r="K35" s="3"/>
    </row>
    <row r="36" spans="1:12" ht="25.5">
      <c r="A36" s="39"/>
      <c r="B36" s="39"/>
      <c r="C36" s="39"/>
      <c r="D36" s="39"/>
      <c r="E36" s="39"/>
      <c r="F36" s="37"/>
      <c r="G36" s="37"/>
      <c r="H36" s="40"/>
      <c r="I36" s="3"/>
      <c r="J36" s="3"/>
      <c r="K36" s="3"/>
    </row>
    <row r="37" spans="1:12" ht="38.25">
      <c r="A37" s="41" t="s">
        <v>9</v>
      </c>
      <c r="B37" s="42" t="s">
        <v>10</v>
      </c>
      <c r="C37" s="42" t="s">
        <v>11</v>
      </c>
      <c r="D37" s="42" t="s">
        <v>12</v>
      </c>
      <c r="E37" s="42" t="s">
        <v>13</v>
      </c>
      <c r="F37" s="42" t="s">
        <v>14</v>
      </c>
      <c r="G37" s="42" t="s">
        <v>29</v>
      </c>
      <c r="H37" s="42" t="s">
        <v>16</v>
      </c>
      <c r="I37" s="60" t="s">
        <v>17</v>
      </c>
      <c r="J37" s="44" t="s">
        <v>18</v>
      </c>
      <c r="K37" s="3"/>
      <c r="L37" s="56"/>
    </row>
    <row r="38" spans="1:12" ht="25.5">
      <c r="A38" s="54" t="s">
        <v>43</v>
      </c>
      <c r="B38" s="51">
        <v>2015</v>
      </c>
      <c r="C38" s="45">
        <v>239000000</v>
      </c>
      <c r="D38" s="52">
        <v>188329519.22</v>
      </c>
      <c r="E38" s="52">
        <f>+C38-D38</f>
        <v>50670480.780000001</v>
      </c>
      <c r="F38" s="53">
        <f>C38-E38</f>
        <v>188329519.22</v>
      </c>
      <c r="G38" s="61">
        <f>+C38-F38</f>
        <v>50670480.780000001</v>
      </c>
      <c r="H38" s="62">
        <f>+D38-F38</f>
        <v>0</v>
      </c>
      <c r="I38" s="63">
        <v>0.75</v>
      </c>
      <c r="J38" s="28"/>
      <c r="K38" s="3"/>
    </row>
    <row r="39" spans="1:12" ht="25.5">
      <c r="A39" s="50" t="s">
        <v>44</v>
      </c>
      <c r="B39" s="51">
        <v>2016</v>
      </c>
      <c r="C39" s="45">
        <v>371000000</v>
      </c>
      <c r="D39" s="52">
        <v>355078151.98000002</v>
      </c>
      <c r="E39" s="52">
        <f t="shared" ref="E39:E44" si="7">+C39-D39</f>
        <v>15921848.019999981</v>
      </c>
      <c r="F39" s="53">
        <v>355078151.98000002</v>
      </c>
      <c r="G39" s="61">
        <f t="shared" ref="G39:G44" si="8">+C39-F39</f>
        <v>15921848.019999981</v>
      </c>
      <c r="H39" s="62">
        <f t="shared" ref="H39:H44" si="9">+D39-F39</f>
        <v>0</v>
      </c>
      <c r="I39" s="63">
        <v>0.95</v>
      </c>
      <c r="J39" s="28"/>
      <c r="K39" s="3"/>
    </row>
    <row r="40" spans="1:12" ht="25.5">
      <c r="A40" s="54" t="s">
        <v>45</v>
      </c>
      <c r="B40" s="51">
        <v>2020</v>
      </c>
      <c r="C40" s="45">
        <v>150000000</v>
      </c>
      <c r="D40" s="52"/>
      <c r="E40" s="52"/>
      <c r="F40" s="53"/>
      <c r="G40" s="61"/>
      <c r="H40" s="62"/>
      <c r="I40" s="63"/>
      <c r="J40" s="28" t="s">
        <v>46</v>
      </c>
      <c r="K40" s="3"/>
    </row>
    <row r="41" spans="1:12">
      <c r="A41" s="54" t="s">
        <v>47</v>
      </c>
      <c r="B41" s="51">
        <v>2020</v>
      </c>
      <c r="C41" s="45">
        <v>95200000</v>
      </c>
      <c r="D41" s="52"/>
      <c r="E41" s="52"/>
      <c r="F41" s="53"/>
      <c r="G41" s="61"/>
      <c r="H41" s="62"/>
      <c r="I41" s="63"/>
      <c r="J41" s="28" t="s">
        <v>46</v>
      </c>
      <c r="K41" s="3"/>
    </row>
    <row r="42" spans="1:12" ht="30">
      <c r="A42" s="54" t="s">
        <v>48</v>
      </c>
      <c r="B42" s="51"/>
      <c r="C42" s="45">
        <v>50000000</v>
      </c>
      <c r="D42" s="52"/>
      <c r="E42" s="52"/>
      <c r="F42" s="53"/>
      <c r="G42" s="61"/>
      <c r="H42" s="62"/>
      <c r="I42" s="63"/>
      <c r="J42" s="64" t="s">
        <v>49</v>
      </c>
      <c r="K42" s="3"/>
    </row>
    <row r="43" spans="1:12" ht="45">
      <c r="A43" s="54" t="s">
        <v>50</v>
      </c>
      <c r="B43" s="51"/>
      <c r="C43" s="45">
        <v>125000000</v>
      </c>
      <c r="D43" s="52"/>
      <c r="E43" s="52"/>
      <c r="F43" s="53"/>
      <c r="G43" s="61"/>
      <c r="H43" s="62"/>
      <c r="I43" s="63"/>
      <c r="J43" s="64" t="s">
        <v>51</v>
      </c>
      <c r="K43" s="3"/>
    </row>
    <row r="44" spans="1:12" ht="25.5">
      <c r="A44" s="54" t="s">
        <v>52</v>
      </c>
      <c r="B44" s="14">
        <v>2019</v>
      </c>
      <c r="C44" s="45">
        <v>80000000</v>
      </c>
      <c r="D44" s="52">
        <v>12487592.529999999</v>
      </c>
      <c r="E44" s="52">
        <f t="shared" si="7"/>
        <v>67512407.469999999</v>
      </c>
      <c r="F44" s="53">
        <v>12487591.869999999</v>
      </c>
      <c r="G44" s="61">
        <f t="shared" si="8"/>
        <v>67512408.129999995</v>
      </c>
      <c r="H44" s="62">
        <f t="shared" si="9"/>
        <v>0.66000000014901161</v>
      </c>
      <c r="I44" s="63">
        <v>0.2</v>
      </c>
      <c r="J44" s="28"/>
      <c r="K44" s="3"/>
    </row>
    <row r="45" spans="1:12">
      <c r="A45" s="100" t="s">
        <v>27</v>
      </c>
      <c r="B45" s="101"/>
      <c r="C45" s="65">
        <f t="shared" ref="C45:F45" si="10">SUM(C38:C44)</f>
        <v>1110200000</v>
      </c>
      <c r="D45" s="65">
        <f t="shared" si="10"/>
        <v>555895263.73000002</v>
      </c>
      <c r="E45" s="65">
        <f t="shared" si="10"/>
        <v>134104736.26999998</v>
      </c>
      <c r="F45" s="65">
        <f t="shared" si="10"/>
        <v>555895263.07000005</v>
      </c>
      <c r="G45" s="65">
        <f>SUM(G38:G44)</f>
        <v>134104736.92999998</v>
      </c>
      <c r="H45" s="65">
        <f>SUM(H38:H44)</f>
        <v>0.66000000014901161</v>
      </c>
      <c r="I45" s="28"/>
      <c r="J45" s="28"/>
      <c r="K45" s="3"/>
    </row>
    <row r="46" spans="1:12">
      <c r="A46" s="57"/>
      <c r="B46" s="57"/>
      <c r="C46" s="66"/>
      <c r="D46" s="66"/>
      <c r="E46" s="66"/>
      <c r="F46" s="67"/>
      <c r="G46" s="67"/>
      <c r="H46" s="66"/>
      <c r="I46" s="59"/>
      <c r="J46" s="59"/>
      <c r="K46" s="3"/>
    </row>
    <row r="47" spans="1:12">
      <c r="A47" s="57"/>
      <c r="B47" s="57"/>
      <c r="C47" s="66"/>
      <c r="D47" s="66"/>
      <c r="E47" s="66"/>
      <c r="F47" s="66"/>
      <c r="G47" s="66"/>
      <c r="H47" s="66"/>
      <c r="I47" s="59"/>
      <c r="J47" s="59"/>
      <c r="K47" s="3"/>
    </row>
    <row r="48" spans="1:12">
      <c r="A48" s="3"/>
      <c r="B48" s="3"/>
      <c r="C48" s="3"/>
      <c r="D48" s="3"/>
      <c r="E48" s="3"/>
      <c r="F48" s="102"/>
      <c r="G48" s="102"/>
      <c r="H48" s="3"/>
      <c r="I48" s="3"/>
      <c r="J48" s="3"/>
      <c r="K48" s="3"/>
    </row>
    <row r="49" spans="1:11" ht="18.75">
      <c r="A49" s="3"/>
      <c r="B49" s="3"/>
      <c r="C49" s="3"/>
      <c r="D49" s="3"/>
      <c r="E49" s="3"/>
      <c r="F49" s="3"/>
      <c r="G49" s="3"/>
      <c r="H49" s="103"/>
      <c r="I49" s="104"/>
      <c r="J49" s="104"/>
      <c r="K49" s="3"/>
    </row>
    <row r="50" spans="1:11" ht="15.75">
      <c r="F50" s="68"/>
    </row>
  </sheetData>
  <mergeCells count="15">
    <mergeCell ref="A6:J6"/>
    <mergeCell ref="A1:J1"/>
    <mergeCell ref="A2:J2"/>
    <mergeCell ref="A3:J3"/>
    <mergeCell ref="A4:J4"/>
    <mergeCell ref="A5:J5"/>
    <mergeCell ref="A45:B45"/>
    <mergeCell ref="F48:G48"/>
    <mergeCell ref="H49:J49"/>
    <mergeCell ref="A7:J7"/>
    <mergeCell ref="A8:E8"/>
    <mergeCell ref="A17:B17"/>
    <mergeCell ref="A19:E19"/>
    <mergeCell ref="A33:B33"/>
    <mergeCell ref="A35:E35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7:J33"/>
  <sheetViews>
    <sheetView tabSelected="1" topLeftCell="A25" workbookViewId="0">
      <selection activeCell="J33" sqref="J33"/>
    </sheetView>
  </sheetViews>
  <sheetFormatPr baseColWidth="10" defaultRowHeight="15"/>
  <cols>
    <col min="4" max="4" width="10.28515625" customWidth="1"/>
    <col min="5" max="5" width="10" customWidth="1"/>
    <col min="6" max="6" width="28.140625" customWidth="1"/>
    <col min="7" max="7" width="43.7109375" customWidth="1"/>
    <col min="8" max="8" width="17.42578125" customWidth="1"/>
    <col min="9" max="9" width="18.28515625" customWidth="1"/>
    <col min="10" max="10" width="14.28515625" customWidth="1"/>
  </cols>
  <sheetData>
    <row r="7" spans="1:10" ht="22.5">
      <c r="C7" s="110" t="s">
        <v>0</v>
      </c>
      <c r="D7" s="110"/>
      <c r="E7" s="110"/>
      <c r="F7" s="110"/>
      <c r="G7" s="110"/>
      <c r="H7" s="110"/>
      <c r="I7" s="110"/>
      <c r="J7" s="110"/>
    </row>
    <row r="8" spans="1:10" ht="22.5">
      <c r="C8" s="110" t="s">
        <v>1</v>
      </c>
      <c r="D8" s="110"/>
      <c r="E8" s="110"/>
      <c r="F8" s="110"/>
      <c r="G8" s="110"/>
      <c r="H8" s="110"/>
      <c r="I8" s="110"/>
      <c r="J8" s="110"/>
    </row>
    <row r="9" spans="1:10" ht="22.5">
      <c r="C9" s="110" t="s">
        <v>2</v>
      </c>
      <c r="D9" s="110"/>
      <c r="E9" s="110"/>
      <c r="F9" s="110"/>
      <c r="G9" s="110"/>
      <c r="H9" s="110"/>
      <c r="I9" s="110"/>
      <c r="J9" s="110"/>
    </row>
    <row r="10" spans="1:10" ht="16.5">
      <c r="A10" s="111" t="s">
        <v>3</v>
      </c>
      <c r="B10" s="111"/>
      <c r="C10" s="111"/>
      <c r="D10" s="111"/>
      <c r="E10" s="111"/>
      <c r="F10" s="111"/>
      <c r="G10" s="111"/>
      <c r="H10" s="111"/>
      <c r="I10" s="111"/>
      <c r="J10" s="111"/>
    </row>
    <row r="11" spans="1:10" ht="16.5">
      <c r="A11" s="111" t="s">
        <v>4</v>
      </c>
      <c r="B11" s="111"/>
      <c r="C11" s="111"/>
      <c r="D11" s="111"/>
      <c r="E11" s="111"/>
      <c r="F11" s="111"/>
      <c r="G11" s="111"/>
      <c r="H11" s="111"/>
      <c r="I11" s="111"/>
      <c r="J11" s="111"/>
    </row>
    <row r="12" spans="1:10" ht="18.75">
      <c r="B12" s="116" t="s">
        <v>55</v>
      </c>
      <c r="C12" s="116"/>
      <c r="D12" s="116"/>
      <c r="E12" s="116"/>
      <c r="F12" s="116"/>
      <c r="G12" s="116"/>
      <c r="H12" s="116"/>
      <c r="I12" s="116"/>
      <c r="J12" s="95"/>
    </row>
    <row r="13" spans="1:10" ht="26.25" thickBot="1">
      <c r="A13" s="106" t="s">
        <v>7</v>
      </c>
      <c r="B13" s="107"/>
      <c r="C13" s="107"/>
      <c r="D13" s="107"/>
      <c r="E13" s="107"/>
      <c r="F13" s="3"/>
      <c r="G13" s="3"/>
      <c r="I13" s="3"/>
      <c r="J13" s="95"/>
    </row>
    <row r="14" spans="1:10" ht="47.25">
      <c r="A14" s="69" t="s">
        <v>56</v>
      </c>
      <c r="B14" s="70" t="s">
        <v>57</v>
      </c>
      <c r="C14" s="71" t="s">
        <v>58</v>
      </c>
      <c r="D14" s="70" t="s">
        <v>59</v>
      </c>
      <c r="E14" s="70" t="s">
        <v>60</v>
      </c>
      <c r="F14" s="72" t="s">
        <v>61</v>
      </c>
      <c r="G14" s="73" t="s">
        <v>62</v>
      </c>
      <c r="H14" s="72" t="s">
        <v>63</v>
      </c>
      <c r="I14" s="74" t="s">
        <v>64</v>
      </c>
      <c r="J14" s="96" t="s">
        <v>65</v>
      </c>
    </row>
    <row r="15" spans="1:10" ht="15.75">
      <c r="A15" s="75">
        <v>1</v>
      </c>
      <c r="B15" s="76">
        <v>7</v>
      </c>
      <c r="C15" s="77">
        <v>73</v>
      </c>
      <c r="D15" s="78">
        <v>731</v>
      </c>
      <c r="E15" s="78">
        <v>2005</v>
      </c>
      <c r="F15" s="78" t="s">
        <v>66</v>
      </c>
      <c r="G15" s="78" t="s">
        <v>67</v>
      </c>
      <c r="H15" s="79">
        <v>158043.9</v>
      </c>
      <c r="I15" s="80">
        <v>158043.9</v>
      </c>
      <c r="J15" s="97">
        <f>H15-I15</f>
        <v>0</v>
      </c>
    </row>
    <row r="16" spans="1:10" ht="31.5">
      <c r="A16" s="75">
        <v>2</v>
      </c>
      <c r="B16" s="81">
        <v>7</v>
      </c>
      <c r="C16" s="82">
        <v>73</v>
      </c>
      <c r="D16" s="83">
        <v>731</v>
      </c>
      <c r="E16" s="83">
        <v>2010</v>
      </c>
      <c r="F16" s="83" t="s">
        <v>68</v>
      </c>
      <c r="G16" s="84" t="s">
        <v>69</v>
      </c>
      <c r="H16" s="85">
        <v>23500000</v>
      </c>
      <c r="I16" s="86">
        <v>23500000</v>
      </c>
      <c r="J16" s="98">
        <f>H16-I16</f>
        <v>0</v>
      </c>
    </row>
    <row r="17" spans="1:10" ht="15.75">
      <c r="A17" s="113" t="s">
        <v>27</v>
      </c>
      <c r="B17" s="114"/>
      <c r="C17" s="114"/>
      <c r="D17" s="114"/>
      <c r="E17" s="114"/>
      <c r="F17" s="114"/>
      <c r="G17" s="115"/>
      <c r="H17" s="87">
        <f>SUM(H15:H16)</f>
        <v>23658043.899999999</v>
      </c>
      <c r="I17" s="87">
        <f>SUM(I15:I16)</f>
        <v>23658043.899999999</v>
      </c>
      <c r="J17" s="98">
        <f>SUM(J15:J16)</f>
        <v>0</v>
      </c>
    </row>
    <row r="18" spans="1:10">
      <c r="J18" s="95"/>
    </row>
    <row r="19" spans="1:10" ht="26.25" thickBot="1">
      <c r="A19" s="106" t="s">
        <v>28</v>
      </c>
      <c r="B19" s="107"/>
      <c r="C19" s="107"/>
      <c r="D19" s="107"/>
      <c r="E19" s="107"/>
      <c r="F19" s="3"/>
      <c r="G19" s="3"/>
      <c r="I19" s="3"/>
      <c r="J19" s="95"/>
    </row>
    <row r="20" spans="1:10" ht="47.25">
      <c r="A20" s="69" t="s">
        <v>56</v>
      </c>
      <c r="B20" s="70" t="s">
        <v>57</v>
      </c>
      <c r="C20" s="71" t="s">
        <v>58</v>
      </c>
      <c r="D20" s="70" t="s">
        <v>59</v>
      </c>
      <c r="E20" s="70" t="s">
        <v>60</v>
      </c>
      <c r="F20" s="72" t="s">
        <v>61</v>
      </c>
      <c r="G20" s="73" t="s">
        <v>62</v>
      </c>
      <c r="H20" s="72" t="s">
        <v>63</v>
      </c>
      <c r="I20" s="74" t="s">
        <v>64</v>
      </c>
      <c r="J20" s="96" t="s">
        <v>70</v>
      </c>
    </row>
    <row r="21" spans="1:10" ht="47.25">
      <c r="A21" s="75">
        <v>1</v>
      </c>
      <c r="B21" s="75">
        <v>7</v>
      </c>
      <c r="C21" s="88">
        <v>73</v>
      </c>
      <c r="D21" s="78">
        <v>731</v>
      </c>
      <c r="E21" s="78">
        <v>2012</v>
      </c>
      <c r="F21" s="78" t="s">
        <v>71</v>
      </c>
      <c r="G21" s="89" t="s">
        <v>72</v>
      </c>
      <c r="H21" s="79">
        <v>181347.66</v>
      </c>
      <c r="I21" s="80">
        <v>181347.66</v>
      </c>
      <c r="J21" s="97">
        <f>H21-I21</f>
        <v>0</v>
      </c>
    </row>
    <row r="22" spans="1:10" ht="31.5">
      <c r="A22" s="75">
        <v>2</v>
      </c>
      <c r="B22" s="75">
        <v>7</v>
      </c>
      <c r="C22" s="88">
        <v>73</v>
      </c>
      <c r="D22" s="88">
        <v>731</v>
      </c>
      <c r="E22" s="88">
        <v>2012</v>
      </c>
      <c r="F22" s="90" t="s">
        <v>73</v>
      </c>
      <c r="G22" s="91" t="s">
        <v>74</v>
      </c>
      <c r="H22" s="87">
        <v>22302474.809999999</v>
      </c>
      <c r="I22" s="92">
        <v>22302474.809999999</v>
      </c>
      <c r="J22" s="99">
        <f>H22-I22</f>
        <v>0</v>
      </c>
    </row>
    <row r="23" spans="1:10" ht="31.5">
      <c r="A23" s="75">
        <v>3</v>
      </c>
      <c r="B23" s="75">
        <v>7</v>
      </c>
      <c r="C23" s="88">
        <v>73</v>
      </c>
      <c r="D23" s="88">
        <v>731</v>
      </c>
      <c r="E23" s="88">
        <v>2015</v>
      </c>
      <c r="F23" s="88" t="s">
        <v>75</v>
      </c>
      <c r="G23" s="91" t="s">
        <v>76</v>
      </c>
      <c r="H23" s="87">
        <v>19177685.289999999</v>
      </c>
      <c r="I23" s="92">
        <v>19177685.289999999</v>
      </c>
      <c r="J23" s="99">
        <f>H23-I23</f>
        <v>0</v>
      </c>
    </row>
    <row r="24" spans="1:10" ht="47.25">
      <c r="A24" s="75">
        <v>4</v>
      </c>
      <c r="B24" s="75">
        <v>7</v>
      </c>
      <c r="C24" s="88">
        <v>73</v>
      </c>
      <c r="D24" s="88">
        <v>731</v>
      </c>
      <c r="E24" s="88">
        <v>2012</v>
      </c>
      <c r="F24" s="88" t="s">
        <v>77</v>
      </c>
      <c r="G24" s="91" t="s">
        <v>78</v>
      </c>
      <c r="H24" s="87">
        <v>47334150</v>
      </c>
      <c r="I24" s="92">
        <v>47334150</v>
      </c>
      <c r="J24" s="98">
        <f>H24-I24</f>
        <v>0</v>
      </c>
    </row>
    <row r="25" spans="1:10" ht="31.5">
      <c r="A25" s="75">
        <v>5</v>
      </c>
      <c r="B25" s="81">
        <v>7</v>
      </c>
      <c r="C25" s="82">
        <v>73</v>
      </c>
      <c r="D25" s="83">
        <v>731</v>
      </c>
      <c r="E25" s="83">
        <v>2015</v>
      </c>
      <c r="F25" s="83" t="s">
        <v>79</v>
      </c>
      <c r="G25" s="84" t="s">
        <v>80</v>
      </c>
      <c r="H25" s="85">
        <v>145898736.24000001</v>
      </c>
      <c r="I25" s="86">
        <v>145898736.24000001</v>
      </c>
      <c r="J25" s="98">
        <f>H25-I25</f>
        <v>0</v>
      </c>
    </row>
    <row r="26" spans="1:10" ht="15.75">
      <c r="A26" s="113" t="s">
        <v>27</v>
      </c>
      <c r="B26" s="114"/>
      <c r="C26" s="114"/>
      <c r="D26" s="114"/>
      <c r="E26" s="114"/>
      <c r="F26" s="114"/>
      <c r="G26" s="115"/>
      <c r="H26" s="87">
        <f>SUM(H21:H25)</f>
        <v>234894394</v>
      </c>
      <c r="I26" s="87">
        <f>SUM(I21:I25)</f>
        <v>234894394</v>
      </c>
      <c r="J26" s="98">
        <f>SUM(J21:J25)</f>
        <v>0</v>
      </c>
    </row>
    <row r="28" spans="1:10" ht="26.25" thickBot="1">
      <c r="A28" s="106" t="s">
        <v>42</v>
      </c>
      <c r="B28" s="107"/>
      <c r="C28" s="107"/>
      <c r="D28" s="107"/>
      <c r="E28" s="107"/>
      <c r="F28" s="3"/>
      <c r="G28" s="3"/>
      <c r="I28" s="3"/>
      <c r="J28" s="95"/>
    </row>
    <row r="29" spans="1:10" ht="47.25">
      <c r="A29" s="69" t="s">
        <v>56</v>
      </c>
      <c r="B29" s="70" t="s">
        <v>57</v>
      </c>
      <c r="C29" s="71" t="s">
        <v>58</v>
      </c>
      <c r="D29" s="70" t="s">
        <v>59</v>
      </c>
      <c r="E29" s="70" t="s">
        <v>60</v>
      </c>
      <c r="F29" s="72" t="s">
        <v>61</v>
      </c>
      <c r="G29" s="73" t="s">
        <v>62</v>
      </c>
      <c r="H29" s="72" t="s">
        <v>63</v>
      </c>
      <c r="I29" s="74" t="s">
        <v>64</v>
      </c>
      <c r="J29" s="96" t="s">
        <v>70</v>
      </c>
    </row>
    <row r="30" spans="1:10" ht="31.5">
      <c r="A30" s="75">
        <v>1</v>
      </c>
      <c r="B30" s="76">
        <v>7</v>
      </c>
      <c r="C30" s="77">
        <v>73</v>
      </c>
      <c r="D30" s="78">
        <v>731</v>
      </c>
      <c r="E30" s="78">
        <v>2015</v>
      </c>
      <c r="F30" s="78" t="s">
        <v>81</v>
      </c>
      <c r="G30" s="89" t="s">
        <v>82</v>
      </c>
      <c r="H30" s="79">
        <v>9520000</v>
      </c>
      <c r="I30" s="80">
        <v>9520000</v>
      </c>
      <c r="J30" s="97">
        <f>H30-I30</f>
        <v>0</v>
      </c>
    </row>
    <row r="31" spans="1:10" ht="31.5">
      <c r="A31" s="75">
        <v>2</v>
      </c>
      <c r="B31" s="81">
        <v>7</v>
      </c>
      <c r="C31" s="82">
        <v>73</v>
      </c>
      <c r="D31" s="83">
        <v>731</v>
      </c>
      <c r="E31" s="83">
        <v>2019</v>
      </c>
      <c r="F31" s="83" t="s">
        <v>83</v>
      </c>
      <c r="G31" s="84" t="s">
        <v>84</v>
      </c>
      <c r="H31" s="93">
        <v>14379404.779999999</v>
      </c>
      <c r="I31" s="94">
        <v>12487591.869999999</v>
      </c>
      <c r="J31" s="98">
        <f>H31-I31</f>
        <v>1891812.9100000001</v>
      </c>
    </row>
    <row r="32" spans="1:10" ht="15.75">
      <c r="A32" s="113" t="s">
        <v>27</v>
      </c>
      <c r="B32" s="114"/>
      <c r="C32" s="114"/>
      <c r="D32" s="114"/>
      <c r="E32" s="114"/>
      <c r="F32" s="114"/>
      <c r="G32" s="115"/>
      <c r="H32" s="87">
        <f>SUM(H30:H31)</f>
        <v>23899404.780000001</v>
      </c>
      <c r="I32" s="87">
        <f>SUM(I30:I31)</f>
        <v>22007591.869999997</v>
      </c>
      <c r="J32" s="98">
        <f>SUM(J30:J31)</f>
        <v>1891812.9100000001</v>
      </c>
    </row>
    <row r="33" spans="10:10">
      <c r="J33" s="95"/>
    </row>
  </sheetData>
  <mergeCells count="12">
    <mergeCell ref="B12:I12"/>
    <mergeCell ref="C7:J7"/>
    <mergeCell ref="C8:J8"/>
    <mergeCell ref="C9:J9"/>
    <mergeCell ref="A10:J10"/>
    <mergeCell ref="A11:J11"/>
    <mergeCell ref="A32:G32"/>
    <mergeCell ref="A26:G26"/>
    <mergeCell ref="A28:E28"/>
    <mergeCell ref="A19:E19"/>
    <mergeCell ref="A13:E13"/>
    <mergeCell ref="A17:G17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2020-03-04T09:48:21Z</cp:lastPrinted>
  <dcterms:created xsi:type="dcterms:W3CDTF">2020-03-04T09:45:12Z</dcterms:created>
  <dcterms:modified xsi:type="dcterms:W3CDTF">2020-03-04T14:00:29Z</dcterms:modified>
</cp:coreProperties>
</file>