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640"/>
  </bookViews>
  <sheets>
    <sheet name="Nomenclature PSD " sheetId="2" r:id="rId1"/>
    <sheet name="Etat de  consommation de CP " sheetId="4" r:id="rId2"/>
    <sheet name="Etat des projets récep durant l" sheetId="6" r:id="rId3"/>
  </sheets>
  <definedNames>
    <definedName name="_xlnm.Print_Area" localSheetId="1">'Etat de  consommation de CP '!$A$1:$K$59</definedName>
    <definedName name="_xlnm.Print_Area" localSheetId="2">'Etat des projets récep durant l'!$A$1:$I$14</definedName>
    <definedName name="_xlnm.Print_Area" localSheetId="0">'Nomenclature PSD '!$A$1:$L$77</definedName>
  </definedNames>
  <calcPr calcId="125725"/>
</workbook>
</file>

<file path=xl/calcChain.xml><?xml version="1.0" encoding="utf-8"?>
<calcChain xmlns="http://schemas.openxmlformats.org/spreadsheetml/2006/main">
  <c r="F53" i="4"/>
  <c r="F55"/>
  <c r="I30"/>
  <c r="G30"/>
  <c r="G28"/>
  <c r="F19" l="1"/>
  <c r="E19"/>
  <c r="F15"/>
  <c r="I15" s="1"/>
  <c r="C53"/>
  <c r="E57"/>
  <c r="H55" l="1"/>
  <c r="H51"/>
  <c r="D51"/>
  <c r="H19"/>
  <c r="C42"/>
  <c r="D42"/>
  <c r="E39"/>
  <c r="E41"/>
  <c r="E42" s="1"/>
  <c r="H42"/>
  <c r="I76" i="2"/>
  <c r="H76"/>
  <c r="G76"/>
  <c r="F76"/>
  <c r="H53" i="4"/>
  <c r="H49"/>
  <c r="D55"/>
  <c r="D53"/>
  <c r="D49"/>
  <c r="C55"/>
  <c r="C51"/>
  <c r="C49"/>
  <c r="I41" l="1"/>
  <c r="H57"/>
  <c r="C57"/>
  <c r="H32"/>
  <c r="E32" l="1"/>
  <c r="D19"/>
  <c r="G32" l="1"/>
  <c r="D32"/>
  <c r="D57" s="1"/>
  <c r="C32"/>
  <c r="I28"/>
  <c r="I26"/>
  <c r="C19"/>
  <c r="F17"/>
  <c r="I17" s="1"/>
  <c r="I53"/>
  <c r="F13"/>
  <c r="F51" s="1"/>
  <c r="F11"/>
  <c r="F49" s="1"/>
  <c r="I49" s="1"/>
  <c r="I51" l="1"/>
  <c r="I55"/>
  <c r="I39"/>
  <c r="I42" s="1"/>
  <c r="I11"/>
  <c r="I13"/>
  <c r="I32"/>
  <c r="I19"/>
  <c r="F57" l="1"/>
  <c r="I57"/>
</calcChain>
</file>

<file path=xl/comments1.xml><?xml version="1.0" encoding="utf-8"?>
<comments xmlns="http://schemas.openxmlformats.org/spreadsheetml/2006/main">
  <authors>
    <author>Auteur</author>
  </authors>
  <commentList>
    <comment ref="G42" authorId="0">
      <text>
        <r>
          <rPr>
            <b/>
            <sz val="8"/>
            <color indexed="81"/>
            <rFont val="Tahoma"/>
            <family val="2"/>
          </rPr>
          <t xml:space="preserve">Auteur:
</t>
        </r>
      </text>
    </comment>
  </commentList>
</comments>
</file>

<file path=xl/sharedStrings.xml><?xml version="1.0" encoding="utf-8"?>
<sst xmlns="http://schemas.openxmlformats.org/spreadsheetml/2006/main" count="277" uniqueCount="145">
  <si>
    <t xml:space="preserve">N° ET INTITULE DE L'OPERATION </t>
  </si>
  <si>
    <t>Réalisation d'un établissement hospitalier spécialisé en Brulés</t>
  </si>
  <si>
    <t>01</t>
  </si>
  <si>
    <t>03</t>
  </si>
  <si>
    <t>06</t>
  </si>
  <si>
    <t>AP Actuelle EN 10³</t>
  </si>
  <si>
    <t>Engagement
cumule</t>
  </si>
  <si>
    <t xml:space="preserve">Prog </t>
  </si>
  <si>
    <t xml:space="preserve">Observation </t>
  </si>
  <si>
    <t>Paiement cumules</t>
  </si>
  <si>
    <t xml:space="preserve">Date
d'inscription  </t>
  </si>
  <si>
    <t>00</t>
  </si>
  <si>
    <t>Etude achevée</t>
  </si>
  <si>
    <t xml:space="preserve">NK5.732.9.262.114.10.01
Etude  pour la construction d'un centre pour brulés(40) lits à Tiaret </t>
  </si>
  <si>
    <t xml:space="preserve">Sold sur engagement </t>
  </si>
  <si>
    <t xml:space="preserve">SF5 731 1 262 114 07 01 
Etude  Realisation et Equipement   d'un Hopital 120 Lits à Sougueur </t>
  </si>
  <si>
    <t xml:space="preserve">NF5 732 9 262 114 07 01 
Etude d'adaptation d'un Centre Anti  Cancer à Tiaret </t>
  </si>
  <si>
    <t>NF5.733.8.262.114.06.07  
Création d'un centre intermédiaire de soins pour toxicomanies</t>
  </si>
  <si>
    <t>NK5 731 9 262 114 10 02
Etude pour la Réalisation d'un Hopital 120 Lits à K/Chellala</t>
  </si>
  <si>
    <t xml:space="preserve">WILAYA DE TIARET </t>
  </si>
  <si>
    <t xml:space="preserve">DIRECTION DE LA SANTE 
ET DE LA POPULATION </t>
  </si>
  <si>
    <t xml:space="preserve">REPUBLIQUE ALGERIENNE DEMOCRATIQUE ET POPULAIRE   </t>
  </si>
  <si>
    <t>02</t>
  </si>
  <si>
    <t>CHAPITRE</t>
  </si>
  <si>
    <t xml:space="preserve"> TOTAL DE CREDITS
 DE PAIEMENT</t>
  </si>
  <si>
    <t xml:space="preserve">SOLDE </t>
  </si>
  <si>
    <t>TOTAL</t>
  </si>
  <si>
    <t xml:space="preserve"> TOTAL DE CREDITS DE PAIEMENT
</t>
  </si>
  <si>
    <t xml:space="preserve">REPUBLIQUE ALGERIENNE DEMOCRATIQUE ET POPULAIRE </t>
  </si>
  <si>
    <t>MINISTERE DE  LA SANTE DE LA POPULATION ET  DE LA REFORME   HOSPITALIERE</t>
  </si>
  <si>
    <t xml:space="preserve">NF5 732 1 262 114 08 01 
Réalisation et equipements d'un Centre Anti  Cancer à Tiaret </t>
  </si>
  <si>
    <t xml:space="preserve">NF5 733 8 262 114 06 01 
Etude Réalisation et equipement d'un Complexe Mere et Enfant </t>
  </si>
  <si>
    <t xml:space="preserve">                             WILAYA DE TIARET 
                             DIRECTION DE LA SANTE  ET DE LA POPULATION   </t>
  </si>
  <si>
    <t xml:space="preserve">Sous secteur </t>
  </si>
  <si>
    <t xml:space="preserve">AP Actuelle </t>
  </si>
  <si>
    <t xml:space="preserve">Date  de réception de projet </t>
  </si>
  <si>
    <t>Situation actuelle 
(exploitation du projet )</t>
  </si>
  <si>
    <t xml:space="preserve">AP Initial  </t>
  </si>
  <si>
    <t>SF5 733 8 262 114 06 07 Construction et Equipement d'une Unité Medico-Chirurgical à ksar Chellala</t>
  </si>
  <si>
    <t>opération gelée .</t>
  </si>
  <si>
    <t>RELIQUAT AU 
31/12/2018</t>
  </si>
  <si>
    <t>CREDITS DE PAIEMENT
 POUR L'ANNEE 2019</t>
  </si>
  <si>
    <t xml:space="preserve">TRANSFET DE CP </t>
  </si>
  <si>
    <t xml:space="preserve"> TOTAL DE CREDITS DE PAIEMENT ACTUELS
</t>
  </si>
  <si>
    <t xml:space="preserve">Observations </t>
  </si>
  <si>
    <t>P.N</t>
  </si>
  <si>
    <t xml:space="preserve">SF5 733 5 262 114 06 03
Réalisation et équipement de trois polycliniques à Hamadia, Mechra Sfa et Dahmouni
</t>
  </si>
  <si>
    <t xml:space="preserve">SF5 733 8 262114 06 06
Réalisation et équipement d’une annexe IPA àTiaret
</t>
  </si>
  <si>
    <t xml:space="preserve">
Opération gelée</t>
  </si>
  <si>
    <t>SF5 733 8 262114 06 05
Réalisation et équipement d’un Pavillion de Traumatologie  àTiaret</t>
  </si>
  <si>
    <t>Etude approuvée par l'AREES
 le :03/11/2015 
opération gelée .</t>
  </si>
  <si>
    <t xml:space="preserve">NF5 731 8 262 114 06 09
Rénovation du réseau électrique de l’hôpital de Tiaret
</t>
  </si>
  <si>
    <t xml:space="preserve">NF5 731 6 262 114 09 01
Aménagement de l’hôpital de Rahouia
</t>
  </si>
  <si>
    <t xml:space="preserve">Aménagement de l'hopital de Rahouia 
( lot unique )Travaux en cours  .
</t>
  </si>
  <si>
    <t>Réhabilitation du bloc opératoire de l'hopital de Sougueur</t>
  </si>
  <si>
    <t xml:space="preserve">NK5.731.8.262.114.10.01
Réhabilitation de l’hôpital de Tiaret
</t>
  </si>
  <si>
    <t xml:space="preserve">NK5 731 6 262 114 11 01
Réhabilitation des structures hospitalières (Frenda, Mahdia, Rahouia et Sougueur)
</t>
  </si>
  <si>
    <t xml:space="preserve">NK5.731.9.262.114.13.02
Etude et suivi pour la réalisation d'un hôpital de 120 lits à Tiaret
</t>
  </si>
  <si>
    <t xml:space="preserve">Opération gelée selon le Rejet du CF en date du :13/12/2015
instruction du Mr le  premier Ministre N° 1356 en date du 01/08/2015 . </t>
  </si>
  <si>
    <t xml:space="preserve">NK5.731.9.262.114.13.01
Etude et suivi pour la réalisation d'un pavillon d'urologie à Tiaret
</t>
  </si>
  <si>
    <t>Réalisation et équipement d'un pavillon d'urologie à Tiaret</t>
  </si>
  <si>
    <t>Opération gelée .</t>
  </si>
  <si>
    <t>04</t>
  </si>
  <si>
    <t xml:space="preserve">NK5 733 8 262 114 10 01 
Réalisation d’une unité Médico-chirurgical à Tiaret
</t>
  </si>
  <si>
    <t xml:space="preserve">Etude  approuvée par l'AREES
 le : 18/15/2015  , opération gelée </t>
  </si>
  <si>
    <t xml:space="preserve">NK5.733.5.262.114.13.02
Réalisation et équipement d'une polyclinique à Sidi hosni
</t>
  </si>
  <si>
    <t xml:space="preserve">NK5.733.5.262.114.13.01
Réalisation et équipement   d'une polyclinique à Takhmaret
</t>
  </si>
  <si>
    <t xml:space="preserve">NK5.733.6.262.114.13.01
Aménagement de l'ancien service d'Hémodialyse en service de prévention SEMEP
</t>
  </si>
  <si>
    <t>NK5.733.9.262.114.14.01 Etude, suivi réalisation et équipement d'un centre d'hémodialyse à Ain D'Heb</t>
  </si>
  <si>
    <t xml:space="preserve">Etude et suivi pour la Réalisation d'un siége EPSP à Tiaret
NK5 834 2 262 114 12 08
</t>
  </si>
  <si>
    <t>Opération gelée 
 Envoi N° 4947/MF / DGB/ DDH/ DSC/ du 22/09/2015</t>
  </si>
  <si>
    <t xml:space="preserve">Etude et suivi pour la Réalisation et d'un siége EPSP à Ain Hadid
NK5 834 2 262 114 12 09
</t>
  </si>
  <si>
    <t>Opération gelée 
 Envoi N° 4947/MF / DGB/ DDH/ DSC/ du  22/09/2015</t>
  </si>
  <si>
    <t xml:space="preserve">Etude et suivi pour la Réalisation et  d'un siége EPSP à Ain D'Heb
NK5 834 1 262 114 12 05
</t>
  </si>
  <si>
    <t xml:space="preserve">Etude et suivi pour la Réalisation et  d'un siége EPSP à Ain Kermes 
NK5 834 1 262 114 12 03
</t>
  </si>
  <si>
    <t xml:space="preserve">Etude et suivi pour la Réalisation et d'un siége EPSP à Mahdia
NK5 834 1 262 114 12 04
</t>
  </si>
  <si>
    <t xml:space="preserve">Etude et suivi pour la Réalisation et d'un siége EPSP à K/Chellala 
NK5 834 1 262 114 12 06
</t>
  </si>
  <si>
    <t xml:space="preserve">Etude et suivi pour la Réalisation  d'un siége EPSP à Rahouia
NK5  834 2 262 114 12 07
</t>
  </si>
  <si>
    <t xml:space="preserve">NK5.834.8.262.114.10.07
Etude d’adaptation et réalisation d’un siège de la direction de la santé et de la population de Tiaret
</t>
  </si>
  <si>
    <t xml:space="preserve">NK5.834.2.262.114.13.02
Réalisation et équipement d'un siége EPSP à Tiaret
</t>
  </si>
  <si>
    <t>Opération gelée 
 Envoi N° 4947/MF / DGB/ DDH/ DSC/ du22/09/2015</t>
  </si>
  <si>
    <t>Réalisation et équipement d'un siége EPSP à Ain hadid</t>
  </si>
  <si>
    <t xml:space="preserve">NK5.834.2.262.114.13.01
Réalisation et équipement d'un siége EPSP à Ain d'heb
</t>
  </si>
  <si>
    <t xml:space="preserve">NK5 834 2 262 114 13 05
Réalisation et équipement d'un siége EPSP à Ain kermes
                                                                                              </t>
  </si>
  <si>
    <t xml:space="preserve">NK5 834 2 262 114 13 04  
Réalisation et équipement d'un siége EPSP à Mahdia                                                            </t>
  </si>
  <si>
    <t xml:space="preserve">NK5 834 2 262 114 13 06 
Réalisation et équipement d'un siége EPSP à Ksar chellela                                                                                                                                                                                                                         </t>
  </si>
  <si>
    <t xml:space="preserve">NK5 834 2 262 114 13 03
Réalisation et équipement d'un siége EPSP à Rahouia
                                                                                                                              </t>
  </si>
  <si>
    <t>07</t>
  </si>
  <si>
    <t xml:space="preserve"> TOTAL GENERAL</t>
  </si>
  <si>
    <t>08</t>
  </si>
  <si>
    <t>AP Actuelle
en  10³</t>
  </si>
  <si>
    <t>SF5 733 4 262 114 14 01
 Equipement d'un complexe mère et enfants</t>
  </si>
  <si>
    <t>Etat des opérations gelées</t>
  </si>
  <si>
    <t xml:space="preserve">Etude , suivi ,  realisation et équipement  d'un Hopital  60 lits à Takhmaret </t>
  </si>
  <si>
    <t xml:space="preserve">Taux Phys </t>
  </si>
  <si>
    <t>Taux
Finan</t>
  </si>
  <si>
    <t xml:space="preserve">Une Réevaluation notifie pour l'année 2019 d'un montant de :
 1.000.000.000,00 DA 
Avis d'appel d'offre lancée  .
</t>
  </si>
  <si>
    <t xml:space="preserve">Structure réceptionée .
</t>
  </si>
  <si>
    <t xml:space="preserve">Etude achevée .
</t>
  </si>
  <si>
    <t>Etat des opérations gelées  ( 20 opérations )</t>
  </si>
  <si>
    <t xml:space="preserve">
H.P</t>
  </si>
  <si>
    <t xml:space="preserve">H.P
</t>
  </si>
  <si>
    <t>H.P</t>
  </si>
  <si>
    <t>Etude achevée et approuvée par l'AREES  le : 03/11/2015.</t>
  </si>
  <si>
    <t>Une demande de resctucturation pour  changer l'intitulé en : "Acquitision de générateurs de dialyse au profit de centre d'hémodialyse de Sougueur " .</t>
  </si>
  <si>
    <t xml:space="preserve">
Structure réceptionée .</t>
  </si>
  <si>
    <t xml:space="preserve">OPERATIONS  GERER PAR LA DEP   ( 07 opérations  ) </t>
  </si>
  <si>
    <t xml:space="preserve">NK5.733.9.262.114.12.01
Etude et suivi pour la réalisation   d’une polyclinique à Sidi hosni
</t>
  </si>
  <si>
    <t xml:space="preserve">NF5 733 2 262114 06 04
Construction et équipement  d’un centre de santé à Tidda
NF5 733 2 262114 06 04
</t>
  </si>
  <si>
    <t>Opération cloturer en date du : 14/11/2019</t>
  </si>
  <si>
    <t xml:space="preserve">
Travaux  en cours, 
Marchés et conventions engagées   La réception des équipement  en cours  .
</t>
  </si>
  <si>
    <t xml:space="preserve">CONSOMMATION 
DES CP 
DU  01/01/2019 AU  31/12/2019 </t>
  </si>
  <si>
    <t xml:space="preserve">ETAT  DE CONSOMMATION DES CP PROGRAMME NORMALE  ( CAS 302-145  -002 ) ARRETE   AU  31/12/2019 
</t>
  </si>
  <si>
    <t>CONSOMMATION 
DES CP 
DU  01/01/2019 AU  31/12/2019</t>
  </si>
  <si>
    <t xml:space="preserve">ETAT DE CONSOMMATION DES CP    PROGRAMME  FSDEHP  ARRETE   AU   31/12/2019 
</t>
  </si>
  <si>
    <t>ETAT RECAPUTULATIF DE CONSOMMATION DES C P
( PROGRAMME NORMALE , PROGRAMME PSDHP ,   PROGRAMME  FSDEHP  ) ARRETE   AU  31/12/2019</t>
  </si>
  <si>
    <t xml:space="preserve">NK5.733.9.262.114.12.02
Etude et suivi pour la réalisation d’une polyclinique à Takhmaret
</t>
  </si>
  <si>
    <t xml:space="preserve"> Réhabilitation de l'hopital de Tiaret 
 ( lot unique )
*Service médecine hommes ,travaux achevées .
*Bloc opératoire traumatalogie , en cours d'achevement .
*Service traumatologie et  chirurgie hommes en voie de lancement ,apres la libération des services .
</t>
  </si>
  <si>
    <t>OPERATIONS  GERER  PAR  LA  DSP  ( 14 opérations )</t>
  </si>
  <si>
    <t>Taux de 
Conso</t>
  </si>
  <si>
    <t xml:space="preserve">ETAT DE CONSOMMATION DES CP  PROGRAMME   PSDHP   ( CAS 302-116 ) ARRETE   AU  31/12/2019  </t>
  </si>
  <si>
    <t>11</t>
  </si>
  <si>
    <t>12</t>
  </si>
  <si>
    <t>13</t>
  </si>
  <si>
    <t>1100 000</t>
  </si>
  <si>
    <t>Opération notifie en date du 15/04/2019 
en cours de lancement  .</t>
  </si>
  <si>
    <t xml:space="preserve">
Réévaluation notifée en date du 02/01/2020 ,  pour un montant de : 6.000.000,00 DA , Cahier des charge en cours d'élaboration .
</t>
  </si>
  <si>
    <t>Travaux lancés .
Réévaluation notifie en 2020 ,  pour un montant de : 210 000 000,00 DA</t>
  </si>
  <si>
    <t xml:space="preserve">
Opération cloturée </t>
  </si>
  <si>
    <t>Opération en cours de cloture</t>
  </si>
  <si>
    <t xml:space="preserve">Avis de consultation lancée , relatif au lot  N°14: stores , attribué pour un montant de :1.785.000,00DA  .
</t>
  </si>
  <si>
    <t xml:space="preserve">Etude achevée
</t>
  </si>
  <si>
    <t>.</t>
  </si>
  <si>
    <t xml:space="preserve"> Opération en cours de cloture.</t>
  </si>
  <si>
    <t>PROGRAMME  D'INVESTISSEMENT DU BUDGET D'EQUIPEMENT</t>
  </si>
  <si>
    <t xml:space="preserve">
Avis de consultation lancée en date du 05/12/2019 , pour le lot N° 16: Equipement d'ophtalmologie , attribué pour un montant de : 9.224.000,00 DA
</t>
  </si>
  <si>
    <t>MINISTERE  DE LA SANTE DE LA POPULATION ET DE LA REFORME HOSPITALIERE</t>
  </si>
  <si>
    <t>Etat des infrastructures receoptionées durant l'année 2019 , qui demeurent non fonctionnel</t>
  </si>
  <si>
    <t xml:space="preserve">NEANT </t>
  </si>
  <si>
    <t xml:space="preserve">Rattachement de CP 2019 </t>
  </si>
  <si>
    <t xml:space="preserve">Un Avis de consultation  lancée pour le  Lot N°26 :Store , attribuée pour un montant de :  7.135.200,00  DA 
</t>
  </si>
  <si>
    <t xml:space="preserve">
Un avis de consultation lancée , pour le Lot :  Achevement des travaux d'aménagement , attribué pour un montant de :5.572.918,75 DA   .
</t>
  </si>
  <si>
    <t>Lot N°10: Réhabilitation de la maternité de l'EPH de Mahdia, travaux acheves.</t>
  </si>
  <si>
    <t>Levée de gel sur cette opération notifée en date du 08/08/2019 , 
Opération gérer par la DEP  . 
Etude en cours .</t>
  </si>
  <si>
    <t>Une resiliation aux torts  d'un montant de : 31.772.045,91 DA, 
un nouveau  cahier des charges en cours d'élaboration ,</t>
  </si>
</sst>
</file>

<file path=xl/styles.xml><?xml version="1.0" encoding="utf-8"?>
<styleSheet xmlns="http://schemas.openxmlformats.org/spreadsheetml/2006/main">
  <fonts count="39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Arrial"/>
    </font>
    <font>
      <b/>
      <sz val="8"/>
      <color indexed="81"/>
      <name val="Tahoma"/>
      <family val="2"/>
    </font>
    <font>
      <sz val="36"/>
      <color theme="1"/>
      <name val="Arial"/>
      <family val="2"/>
    </font>
    <font>
      <sz val="28"/>
      <color theme="1"/>
      <name val="Arrial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sz val="36"/>
      <color theme="1"/>
      <name val="Arrial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8"/>
      <color theme="1"/>
      <name val="Arrial"/>
    </font>
    <font>
      <b/>
      <sz val="10"/>
      <color theme="1"/>
      <name val="Calibri"/>
      <family val="2"/>
      <scheme val="minor"/>
    </font>
    <font>
      <b/>
      <u/>
      <sz val="36"/>
      <color theme="1"/>
      <name val="Arrial"/>
    </font>
    <font>
      <b/>
      <sz val="26"/>
      <color theme="1"/>
      <name val="Arrial"/>
    </font>
    <font>
      <b/>
      <sz val="36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8"/>
      <color theme="1"/>
      <name val="Arial"/>
      <family val="2"/>
    </font>
    <font>
      <b/>
      <u/>
      <sz val="40"/>
      <color theme="1"/>
      <name val="Arrial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0"/>
      <color theme="1"/>
      <name val="Arrial"/>
    </font>
    <font>
      <b/>
      <sz val="18"/>
      <color theme="1"/>
      <name val="Arrial"/>
    </font>
    <font>
      <b/>
      <sz val="18"/>
      <name val="Arrial"/>
    </font>
    <font>
      <b/>
      <sz val="16"/>
      <color theme="1"/>
      <name val="Arrial"/>
    </font>
    <font>
      <b/>
      <sz val="33"/>
      <color theme="1"/>
      <name val="Arrial"/>
    </font>
    <font>
      <b/>
      <sz val="36"/>
      <name val="Arrial"/>
    </font>
    <font>
      <b/>
      <sz val="36"/>
      <name val="Calibri"/>
      <family val="2"/>
      <scheme val="minor"/>
    </font>
    <font>
      <b/>
      <u/>
      <sz val="20"/>
      <color theme="1"/>
      <name val="Ar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11" fillId="0" borderId="0" xfId="0" applyFont="1"/>
    <xf numFmtId="0" fontId="10" fillId="0" borderId="0" xfId="0" applyFont="1"/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/>
    </xf>
    <xf numFmtId="4" fontId="20" fillId="0" borderId="1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vertical="center" wrapText="1"/>
    </xf>
    <xf numFmtId="3" fontId="16" fillId="0" borderId="2" xfId="0" applyNumberFormat="1" applyFont="1" applyBorder="1" applyAlignment="1">
      <alignment horizontal="center" vertical="center"/>
    </xf>
    <xf numFmtId="4" fontId="16" fillId="0" borderId="2" xfId="0" applyNumberFormat="1" applyFont="1" applyBorder="1" applyAlignment="1">
      <alignment horizontal="center" vertical="center"/>
    </xf>
    <xf numFmtId="9" fontId="16" fillId="0" borderId="2" xfId="0" applyNumberFormat="1" applyFont="1" applyBorder="1" applyAlignment="1">
      <alignment horizontal="center" vertical="center"/>
    </xf>
    <xf numFmtId="9" fontId="16" fillId="0" borderId="2" xfId="0" applyNumberFormat="1" applyFont="1" applyBorder="1" applyAlignment="1">
      <alignment horizontal="center" vertical="center" wrapText="1"/>
    </xf>
    <xf numFmtId="9" fontId="16" fillId="3" borderId="2" xfId="0" applyNumberFormat="1" applyFont="1" applyFill="1" applyBorder="1" applyAlignment="1">
      <alignment horizontal="center" vertical="center" wrapText="1"/>
    </xf>
    <xf numFmtId="4" fontId="16" fillId="3" borderId="2" xfId="0" applyNumberFormat="1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3" fontId="16" fillId="3" borderId="2" xfId="0" applyNumberFormat="1" applyFont="1" applyFill="1" applyBorder="1" applyAlignment="1">
      <alignment horizontal="center" vertical="center"/>
    </xf>
    <xf numFmtId="4" fontId="16" fillId="3" borderId="2" xfId="0" applyNumberFormat="1" applyFont="1" applyFill="1" applyBorder="1" applyAlignment="1">
      <alignment horizontal="center" vertical="center"/>
    </xf>
    <xf numFmtId="9" fontId="16" fillId="3" borderId="2" xfId="0" applyNumberFormat="1" applyFont="1" applyFill="1" applyBorder="1" applyAlignment="1">
      <alignment horizontal="center" vertical="center"/>
    </xf>
    <xf numFmtId="14" fontId="25" fillId="3" borderId="2" xfId="0" applyNumberFormat="1" applyFont="1" applyFill="1" applyBorder="1" applyAlignment="1">
      <alignment horizontal="center" vertical="center" wrapText="1"/>
    </xf>
    <xf numFmtId="3" fontId="25" fillId="3" borderId="2" xfId="0" applyNumberFormat="1" applyFont="1" applyFill="1" applyBorder="1" applyAlignment="1">
      <alignment horizontal="center" vertical="center" wrapText="1"/>
    </xf>
    <xf numFmtId="4" fontId="25" fillId="3" borderId="2" xfId="0" applyNumberFormat="1" applyFont="1" applyFill="1" applyBorder="1" applyAlignment="1">
      <alignment horizontal="center" vertical="center" wrapText="1"/>
    </xf>
    <xf numFmtId="9" fontId="25" fillId="3" borderId="2" xfId="0" applyNumberFormat="1" applyFont="1" applyFill="1" applyBorder="1" applyAlignment="1">
      <alignment horizontal="center" vertical="center" wrapText="1"/>
    </xf>
    <xf numFmtId="9" fontId="2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2" fontId="16" fillId="3" borderId="2" xfId="0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9" fontId="27" fillId="0" borderId="2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3" fontId="26" fillId="0" borderId="2" xfId="0" applyNumberFormat="1" applyFont="1" applyBorder="1" applyAlignment="1">
      <alignment horizontal="center" vertical="center"/>
    </xf>
    <xf numFmtId="4" fontId="26" fillId="0" borderId="2" xfId="0" applyNumberFormat="1" applyFont="1" applyBorder="1" applyAlignment="1">
      <alignment horizontal="center" vertical="center"/>
    </xf>
    <xf numFmtId="9" fontId="26" fillId="0" borderId="2" xfId="0" applyNumberFormat="1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14" fontId="26" fillId="0" borderId="3" xfId="0" applyNumberFormat="1" applyFont="1" applyBorder="1" applyAlignment="1">
      <alignment horizontal="center" vertical="center"/>
    </xf>
    <xf numFmtId="3" fontId="26" fillId="0" borderId="3" xfId="0" applyNumberFormat="1" applyFont="1" applyBorder="1" applyAlignment="1">
      <alignment horizontal="center" vertical="center"/>
    </xf>
    <xf numFmtId="4" fontId="26" fillId="0" borderId="3" xfId="0" applyNumberFormat="1" applyFont="1" applyBorder="1" applyAlignment="1">
      <alignment horizontal="center" vertical="center"/>
    </xf>
    <xf numFmtId="9" fontId="26" fillId="0" borderId="3" xfId="0" applyNumberFormat="1" applyFont="1" applyBorder="1" applyAlignment="1">
      <alignment horizontal="center" vertical="center"/>
    </xf>
    <xf numFmtId="14" fontId="26" fillId="0" borderId="2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left"/>
    </xf>
    <xf numFmtId="0" fontId="20" fillId="0" borderId="4" xfId="0" applyFont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/>
    </xf>
    <xf numFmtId="9" fontId="18" fillId="0" borderId="4" xfId="0" applyNumberFormat="1" applyFont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14" fontId="32" fillId="3" borderId="2" xfId="0" applyNumberFormat="1" applyFont="1" applyFill="1" applyBorder="1" applyAlignment="1">
      <alignment horizontal="center" vertical="center" wrapText="1"/>
    </xf>
    <xf numFmtId="3" fontId="25" fillId="0" borderId="3" xfId="0" applyNumberFormat="1" applyFont="1" applyBorder="1" applyAlignment="1">
      <alignment horizontal="center" vertical="center"/>
    </xf>
    <xf numFmtId="4" fontId="25" fillId="0" borderId="3" xfId="0" applyNumberFormat="1" applyFont="1" applyBorder="1" applyAlignment="1">
      <alignment horizontal="center" vertical="center"/>
    </xf>
    <xf numFmtId="9" fontId="25" fillId="0" borderId="3" xfId="0" applyNumberFormat="1" applyFont="1" applyBorder="1" applyAlignment="1">
      <alignment horizontal="center" vertical="center"/>
    </xf>
    <xf numFmtId="14" fontId="35" fillId="3" borderId="2" xfId="0" applyNumberFormat="1" applyFont="1" applyFill="1" applyBorder="1" applyAlignment="1">
      <alignment horizontal="center"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3" fontId="35" fillId="0" borderId="2" xfId="0" applyNumberFormat="1" applyFont="1" applyBorder="1" applyAlignment="1">
      <alignment horizontal="center" vertical="center"/>
    </xf>
    <xf numFmtId="4" fontId="35" fillId="0" borderId="2" xfId="0" applyNumberFormat="1" applyFont="1" applyBorder="1" applyAlignment="1">
      <alignment horizontal="center" vertical="center"/>
    </xf>
    <xf numFmtId="9" fontId="35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3" fontId="25" fillId="0" borderId="2" xfId="0" applyNumberFormat="1" applyFont="1" applyBorder="1" applyAlignment="1">
      <alignment horizontal="center" vertical="center"/>
    </xf>
    <xf numFmtId="4" fontId="25" fillId="0" borderId="2" xfId="0" applyNumberFormat="1" applyFont="1" applyBorder="1" applyAlignment="1">
      <alignment horizontal="center" vertical="center"/>
    </xf>
    <xf numFmtId="14" fontId="25" fillId="0" borderId="2" xfId="0" applyNumberFormat="1" applyFont="1" applyBorder="1" applyAlignment="1">
      <alignment horizontal="center" vertical="center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left" vertical="center" wrapText="1"/>
    </xf>
    <xf numFmtId="9" fontId="16" fillId="3" borderId="1" xfId="0" applyNumberFormat="1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vertical="center" wrapText="1"/>
    </xf>
    <xf numFmtId="3" fontId="25" fillId="3" borderId="2" xfId="0" applyNumberFormat="1" applyFont="1" applyFill="1" applyBorder="1" applyAlignment="1">
      <alignment horizontal="center" vertical="center"/>
    </xf>
    <xf numFmtId="4" fontId="25" fillId="3" borderId="2" xfId="0" applyNumberFormat="1" applyFont="1" applyFill="1" applyBorder="1" applyAlignment="1">
      <alignment horizontal="center" vertical="center"/>
    </xf>
    <xf numFmtId="9" fontId="16" fillId="3" borderId="7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2" fontId="16" fillId="3" borderId="2" xfId="0" applyNumberFormat="1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vertical="center" wrapText="1"/>
    </xf>
    <xf numFmtId="9" fontId="25" fillId="0" borderId="2" xfId="0" applyNumberFormat="1" applyFont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 wrapText="1"/>
    </xf>
    <xf numFmtId="9" fontId="25" fillId="3" borderId="2" xfId="0" applyNumberFormat="1" applyFont="1" applyFill="1" applyBorder="1" applyAlignment="1">
      <alignment horizontal="center" vertical="center"/>
    </xf>
    <xf numFmtId="9" fontId="16" fillId="3" borderId="2" xfId="0" applyNumberFormat="1" applyFont="1" applyFill="1" applyBorder="1" applyAlignment="1">
      <alignment horizontal="left" vertical="top" wrapText="1"/>
    </xf>
    <xf numFmtId="0" fontId="16" fillId="3" borderId="3" xfId="0" applyFont="1" applyFill="1" applyBorder="1" applyAlignment="1">
      <alignment vertical="top" wrapText="1"/>
    </xf>
    <xf numFmtId="49" fontId="25" fillId="3" borderId="2" xfId="0" applyNumberFormat="1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4" fontId="35" fillId="3" borderId="2" xfId="0" applyNumberFormat="1" applyFont="1" applyFill="1" applyBorder="1" applyAlignment="1">
      <alignment horizontal="center" vertical="center" wrapText="1"/>
    </xf>
    <xf numFmtId="9" fontId="35" fillId="3" borderId="2" xfId="0" applyNumberFormat="1" applyFont="1" applyFill="1" applyBorder="1" applyAlignment="1">
      <alignment horizontal="center" vertical="center" wrapText="1"/>
    </xf>
    <xf numFmtId="9" fontId="35" fillId="3" borderId="2" xfId="0" applyNumberFormat="1" applyFont="1" applyFill="1" applyBorder="1" applyAlignment="1">
      <alignment horizontal="left" vertical="top" wrapText="1"/>
    </xf>
    <xf numFmtId="4" fontId="35" fillId="0" borderId="2" xfId="0" applyNumberFormat="1" applyFont="1" applyBorder="1" applyAlignment="1">
      <alignment horizontal="center" vertical="center" wrapText="1"/>
    </xf>
    <xf numFmtId="0" fontId="35" fillId="0" borderId="2" xfId="0" applyFont="1" applyBorder="1" applyAlignment="1">
      <alignment vertical="center" wrapText="1"/>
    </xf>
    <xf numFmtId="9" fontId="35" fillId="0" borderId="2" xfId="0" applyNumberFormat="1" applyFont="1" applyBorder="1" applyAlignment="1">
      <alignment horizontal="center" vertical="center" wrapText="1"/>
    </xf>
    <xf numFmtId="9" fontId="35" fillId="0" borderId="2" xfId="0" applyNumberFormat="1" applyFont="1" applyBorder="1" applyAlignment="1">
      <alignment horizontal="left" vertical="top" wrapText="1"/>
    </xf>
    <xf numFmtId="0" fontId="35" fillId="0" borderId="3" xfId="0" applyFont="1" applyBorder="1" applyAlignment="1">
      <alignment vertical="center" wrapText="1"/>
    </xf>
    <xf numFmtId="14" fontId="35" fillId="0" borderId="3" xfId="0" applyNumberFormat="1" applyFont="1" applyBorder="1" applyAlignment="1">
      <alignment vertical="center" wrapText="1"/>
    </xf>
    <xf numFmtId="3" fontId="35" fillId="0" borderId="3" xfId="0" applyNumberFormat="1" applyFont="1" applyBorder="1" applyAlignment="1">
      <alignment horizontal="center" vertical="center"/>
    </xf>
    <xf numFmtId="4" fontId="35" fillId="0" borderId="3" xfId="0" applyNumberFormat="1" applyFont="1" applyBorder="1" applyAlignment="1">
      <alignment horizontal="center" vertical="center"/>
    </xf>
    <xf numFmtId="9" fontId="35" fillId="0" borderId="3" xfId="0" applyNumberFormat="1" applyFont="1" applyBorder="1" applyAlignment="1">
      <alignment horizontal="center" vertical="center"/>
    </xf>
    <xf numFmtId="9" fontId="35" fillId="0" borderId="3" xfId="0" applyNumberFormat="1" applyFont="1" applyBorder="1" applyAlignment="1">
      <alignment vertical="center" wrapText="1"/>
    </xf>
    <xf numFmtId="14" fontId="35" fillId="0" borderId="2" xfId="0" applyNumberFormat="1" applyFont="1" applyBorder="1" applyAlignment="1">
      <alignment vertical="center" wrapText="1"/>
    </xf>
    <xf numFmtId="4" fontId="37" fillId="3" borderId="3" xfId="0" applyNumberFormat="1" applyFont="1" applyFill="1" applyBorder="1" applyAlignment="1">
      <alignment horizontal="center" vertical="center"/>
    </xf>
    <xf numFmtId="0" fontId="36" fillId="3" borderId="3" xfId="0" applyFont="1" applyFill="1" applyBorder="1" applyAlignment="1">
      <alignment vertical="center" wrapText="1"/>
    </xf>
    <xf numFmtId="14" fontId="37" fillId="3" borderId="3" xfId="0" applyNumberFormat="1" applyFont="1" applyFill="1" applyBorder="1" applyAlignment="1">
      <alignment horizontal="center" vertical="center"/>
    </xf>
    <xf numFmtId="3" fontId="37" fillId="3" borderId="3" xfId="0" applyNumberFormat="1" applyFont="1" applyFill="1" applyBorder="1" applyAlignment="1">
      <alignment horizontal="center" vertical="center"/>
    </xf>
    <xf numFmtId="9" fontId="37" fillId="3" borderId="3" xfId="0" applyNumberFormat="1" applyFont="1" applyFill="1" applyBorder="1" applyAlignment="1">
      <alignment horizontal="center" vertical="center"/>
    </xf>
    <xf numFmtId="0" fontId="36" fillId="3" borderId="3" xfId="0" applyFont="1" applyFill="1" applyBorder="1" applyAlignment="1">
      <alignment vertical="top" wrapText="1"/>
    </xf>
    <xf numFmtId="4" fontId="26" fillId="3" borderId="3" xfId="0" applyNumberFormat="1" applyFont="1" applyFill="1" applyBorder="1" applyAlignment="1">
      <alignment horizontal="center" vertical="center"/>
    </xf>
    <xf numFmtId="4" fontId="25" fillId="3" borderId="3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3" fontId="16" fillId="3" borderId="2" xfId="0" applyNumberFormat="1" applyFont="1" applyFill="1" applyBorder="1" applyAlignment="1">
      <alignment horizontal="center" vertical="center"/>
    </xf>
    <xf numFmtId="4" fontId="16" fillId="3" borderId="2" xfId="0" applyNumberFormat="1" applyFont="1" applyFill="1" applyBorder="1" applyAlignment="1">
      <alignment horizontal="center" vertical="center"/>
    </xf>
    <xf numFmtId="9" fontId="16" fillId="3" borderId="2" xfId="0" applyNumberFormat="1" applyFont="1" applyFill="1" applyBorder="1" applyAlignment="1">
      <alignment horizontal="center" vertical="center"/>
    </xf>
    <xf numFmtId="9" fontId="16" fillId="3" borderId="2" xfId="0" applyNumberFormat="1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vertical="center" wrapText="1"/>
    </xf>
    <xf numFmtId="14" fontId="16" fillId="3" borderId="1" xfId="0" applyNumberFormat="1" applyFont="1" applyFill="1" applyBorder="1" applyAlignment="1">
      <alignment horizontal="center" vertical="center" wrapText="1"/>
    </xf>
    <xf numFmtId="3" fontId="25" fillId="3" borderId="1" xfId="0" applyNumberFormat="1" applyFont="1" applyFill="1" applyBorder="1" applyAlignment="1">
      <alignment horizontal="center" vertical="center"/>
    </xf>
    <xf numFmtId="4" fontId="25" fillId="3" borderId="1" xfId="0" applyNumberFormat="1" applyFont="1" applyFill="1" applyBorder="1" applyAlignment="1">
      <alignment horizontal="center" vertical="center"/>
    </xf>
    <xf numFmtId="4" fontId="16" fillId="3" borderId="1" xfId="0" applyNumberFormat="1" applyFont="1" applyFill="1" applyBorder="1" applyAlignment="1">
      <alignment horizontal="center" vertical="center" wrapText="1"/>
    </xf>
    <xf numFmtId="9" fontId="16" fillId="3" borderId="1" xfId="0" applyNumberFormat="1" applyFont="1" applyFill="1" applyBorder="1" applyAlignment="1">
      <alignment horizontal="center" vertical="center" wrapText="1"/>
    </xf>
    <xf numFmtId="9" fontId="16" fillId="3" borderId="6" xfId="0" applyNumberFormat="1" applyFont="1" applyFill="1" applyBorder="1" applyAlignment="1">
      <alignment horizontal="center" vertical="center" wrapText="1"/>
    </xf>
    <xf numFmtId="9" fontId="16" fillId="3" borderId="2" xfId="0" applyNumberFormat="1" applyFont="1" applyFill="1" applyBorder="1" applyAlignment="1">
      <alignment horizontal="center" vertical="top" wrapText="1"/>
    </xf>
    <xf numFmtId="0" fontId="36" fillId="3" borderId="2" xfId="0" applyFont="1" applyFill="1" applyBorder="1" applyAlignment="1">
      <alignment vertical="center" wrapText="1"/>
    </xf>
    <xf numFmtId="14" fontId="36" fillId="3" borderId="2" xfId="0" applyNumberFormat="1" applyFont="1" applyFill="1" applyBorder="1" applyAlignment="1">
      <alignment horizontal="center" vertical="center" wrapText="1"/>
    </xf>
    <xf numFmtId="3" fontId="36" fillId="3" borderId="2" xfId="0" applyNumberFormat="1" applyFont="1" applyFill="1" applyBorder="1" applyAlignment="1">
      <alignment horizontal="center" vertical="center"/>
    </xf>
    <xf numFmtId="4" fontId="36" fillId="3" borderId="2" xfId="0" applyNumberFormat="1" applyFont="1" applyFill="1" applyBorder="1" applyAlignment="1">
      <alignment horizontal="center" vertical="center"/>
    </xf>
    <xf numFmtId="9" fontId="36" fillId="3" borderId="2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vertical="center" wrapText="1"/>
    </xf>
    <xf numFmtId="4" fontId="20" fillId="0" borderId="8" xfId="0" applyNumberFormat="1" applyFont="1" applyBorder="1" applyAlignment="1">
      <alignment horizontal="center" vertical="center"/>
    </xf>
    <xf numFmtId="4" fontId="20" fillId="0" borderId="6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left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16" fillId="3" borderId="3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3" fontId="16" fillId="3" borderId="2" xfId="0" applyNumberFormat="1" applyFont="1" applyFill="1" applyBorder="1" applyAlignment="1">
      <alignment horizontal="center" vertical="center"/>
    </xf>
    <xf numFmtId="4" fontId="16" fillId="3" borderId="3" xfId="0" applyNumberFormat="1" applyFont="1" applyFill="1" applyBorder="1" applyAlignment="1">
      <alignment horizontal="center" vertical="center"/>
    </xf>
    <xf numFmtId="4" fontId="16" fillId="3" borderId="1" xfId="0" applyNumberFormat="1" applyFont="1" applyFill="1" applyBorder="1" applyAlignment="1">
      <alignment horizontal="center" vertical="center"/>
    </xf>
    <xf numFmtId="4" fontId="16" fillId="3" borderId="2" xfId="0" applyNumberFormat="1" applyFont="1" applyFill="1" applyBorder="1" applyAlignment="1">
      <alignment horizontal="center" vertical="center"/>
    </xf>
    <xf numFmtId="9" fontId="16" fillId="3" borderId="2" xfId="0" applyNumberFormat="1" applyFont="1" applyFill="1" applyBorder="1" applyAlignment="1">
      <alignment horizontal="center" vertical="center"/>
    </xf>
    <xf numFmtId="9" fontId="16" fillId="3" borderId="3" xfId="0" applyNumberFormat="1" applyFont="1" applyFill="1" applyBorder="1" applyAlignment="1">
      <alignment horizontal="left" vertical="top" wrapText="1"/>
    </xf>
    <xf numFmtId="9" fontId="16" fillId="3" borderId="1" xfId="0" applyNumberFormat="1" applyFont="1" applyFill="1" applyBorder="1" applyAlignment="1">
      <alignment horizontal="left" vertical="top" wrapText="1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28" fillId="0" borderId="0" xfId="0" applyFont="1" applyAlignment="1">
      <alignment horizontal="center"/>
    </xf>
    <xf numFmtId="0" fontId="25" fillId="0" borderId="2" xfId="0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31" fillId="0" borderId="10" xfId="0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 wrapText="1"/>
    </xf>
    <xf numFmtId="49" fontId="16" fillId="3" borderId="10" xfId="0" applyNumberFormat="1" applyFont="1" applyFill="1" applyBorder="1" applyAlignment="1">
      <alignment horizontal="left" vertical="center" wrapText="1"/>
    </xf>
    <xf numFmtId="49" fontId="25" fillId="0" borderId="10" xfId="0" applyNumberFormat="1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20" fillId="0" borderId="3" xfId="0" applyNumberFormat="1" applyFont="1" applyBorder="1" applyAlignment="1">
      <alignment horizontal="center" vertical="center"/>
    </xf>
    <xf numFmtId="4" fontId="20" fillId="0" borderId="1" xfId="0" applyNumberFormat="1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top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9" fontId="20" fillId="0" borderId="3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" fontId="20" fillId="0" borderId="8" xfId="0" applyNumberFormat="1" applyFont="1" applyBorder="1" applyAlignment="1">
      <alignment horizontal="center" vertical="center"/>
    </xf>
    <xf numFmtId="4" fontId="20" fillId="0" borderId="13" xfId="0" applyNumberFormat="1" applyFont="1" applyBorder="1" applyAlignment="1">
      <alignment horizontal="center" vertical="center"/>
    </xf>
    <xf numFmtId="4" fontId="20" fillId="0" borderId="6" xfId="0" applyNumberFormat="1" applyFont="1" applyBorder="1" applyAlignment="1">
      <alignment horizontal="center" vertical="center"/>
    </xf>
    <xf numFmtId="4" fontId="20" fillId="0" borderId="14" xfId="0" applyNumberFormat="1" applyFont="1" applyBorder="1" applyAlignment="1">
      <alignment horizontal="center" vertical="center"/>
    </xf>
    <xf numFmtId="9" fontId="18" fillId="0" borderId="3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/>
    </xf>
    <xf numFmtId="4" fontId="20" fillId="0" borderId="11" xfId="0" applyNumberFormat="1" applyFont="1" applyBorder="1" applyAlignment="1">
      <alignment horizontal="center" vertical="center"/>
    </xf>
    <xf numFmtId="4" fontId="20" fillId="0" borderId="12" xfId="0" applyNumberFormat="1" applyFont="1" applyBorder="1" applyAlignment="1">
      <alignment horizontal="center" vertical="center"/>
    </xf>
    <xf numFmtId="4" fontId="20" fillId="0" borderId="9" xfId="0" applyNumberFormat="1" applyFont="1" applyBorder="1" applyAlignment="1">
      <alignment horizontal="center" vertical="center"/>
    </xf>
    <xf numFmtId="4" fontId="20" fillId="0" borderId="10" xfId="0" applyNumberFormat="1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3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tabSelected="1" view="pageBreakPreview" zoomScale="33" zoomScaleSheetLayoutView="33" workbookViewId="0">
      <selection activeCell="L9" sqref="L9"/>
    </sheetView>
  </sheetViews>
  <sheetFormatPr baseColWidth="10" defaultRowHeight="15"/>
  <cols>
    <col min="1" max="1" width="6.7109375" customWidth="1"/>
    <col min="2" max="2" width="19.85546875" customWidth="1"/>
    <col min="3" max="3" width="14.85546875" customWidth="1"/>
    <col min="4" max="4" width="85.85546875" customWidth="1"/>
    <col min="5" max="5" width="39.140625" customWidth="1"/>
    <col min="6" max="6" width="35.85546875" customWidth="1"/>
    <col min="7" max="7" width="56.7109375" customWidth="1"/>
    <col min="8" max="8" width="57.140625" customWidth="1"/>
    <col min="9" max="9" width="60.42578125" customWidth="1"/>
    <col min="10" max="10" width="24.7109375" customWidth="1"/>
    <col min="11" max="11" width="20.28515625" customWidth="1"/>
    <col min="12" max="12" width="121.85546875" customWidth="1"/>
  </cols>
  <sheetData>
    <row r="1" spans="2:12" ht="72" customHeight="1">
      <c r="B1" s="147" t="s">
        <v>21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2:12" ht="64.5" customHeight="1">
      <c r="B2" s="148" t="s">
        <v>136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</row>
    <row r="3" spans="2:12" ht="58.5" customHeight="1">
      <c r="C3" s="149" t="s">
        <v>19</v>
      </c>
      <c r="D3" s="149"/>
      <c r="E3" s="149"/>
      <c r="F3" s="149"/>
      <c r="G3" s="1"/>
      <c r="H3" s="1"/>
      <c r="I3" s="1"/>
      <c r="J3" s="1"/>
      <c r="K3" s="1"/>
      <c r="L3" s="1"/>
    </row>
    <row r="4" spans="2:12" ht="149.25" customHeight="1">
      <c r="C4" s="150" t="s">
        <v>20</v>
      </c>
      <c r="D4" s="151"/>
      <c r="E4" s="7"/>
      <c r="F4" s="7"/>
      <c r="G4" s="1"/>
      <c r="H4" s="1"/>
      <c r="I4" s="1"/>
      <c r="J4" s="1"/>
      <c r="K4" s="1"/>
      <c r="L4" s="1"/>
    </row>
    <row r="5" spans="2:12" ht="69" customHeight="1">
      <c r="C5" s="152" t="s">
        <v>134</v>
      </c>
      <c r="D5" s="152"/>
      <c r="E5" s="152"/>
      <c r="F5" s="152"/>
      <c r="G5" s="152"/>
      <c r="H5" s="152"/>
      <c r="I5" s="152"/>
      <c r="J5" s="152"/>
      <c r="K5" s="152"/>
      <c r="L5" s="152"/>
    </row>
    <row r="6" spans="2:12" ht="63.75" customHeight="1">
      <c r="C6" s="129" t="s">
        <v>118</v>
      </c>
      <c r="D6" s="129"/>
      <c r="E6" s="129"/>
      <c r="F6" s="129"/>
      <c r="G6" s="129"/>
      <c r="H6" s="129"/>
      <c r="I6" s="129"/>
      <c r="J6" s="129"/>
      <c r="K6" s="129"/>
      <c r="L6" s="129"/>
    </row>
    <row r="7" spans="2:12" ht="33.75" customHeight="1"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2:12" ht="111" customHeight="1">
      <c r="C8" s="34" t="s">
        <v>7</v>
      </c>
      <c r="D8" s="34" t="s">
        <v>0</v>
      </c>
      <c r="E8" s="34" t="s">
        <v>10</v>
      </c>
      <c r="F8" s="34" t="s">
        <v>90</v>
      </c>
      <c r="G8" s="34" t="s">
        <v>6</v>
      </c>
      <c r="H8" s="34" t="s">
        <v>14</v>
      </c>
      <c r="I8" s="34" t="s">
        <v>9</v>
      </c>
      <c r="J8" s="34" t="s">
        <v>94</v>
      </c>
      <c r="K8" s="34" t="s">
        <v>95</v>
      </c>
      <c r="L8" s="35" t="s">
        <v>44</v>
      </c>
    </row>
    <row r="9" spans="2:12" ht="274.5" customHeight="1">
      <c r="C9" s="59" t="s">
        <v>100</v>
      </c>
      <c r="D9" s="63" t="s">
        <v>46</v>
      </c>
      <c r="E9" s="9">
        <v>39334</v>
      </c>
      <c r="F9" s="10">
        <v>367173</v>
      </c>
      <c r="G9" s="11">
        <v>335349094.25999999</v>
      </c>
      <c r="H9" s="11">
        <v>31823905.739999998</v>
      </c>
      <c r="I9" s="11">
        <v>329101241.87</v>
      </c>
      <c r="J9" s="12">
        <v>1</v>
      </c>
      <c r="K9" s="13">
        <v>0.9</v>
      </c>
      <c r="L9" s="63" t="s">
        <v>144</v>
      </c>
    </row>
    <row r="10" spans="2:12" ht="265.5" customHeight="1">
      <c r="C10" s="29" t="s">
        <v>101</v>
      </c>
      <c r="D10" s="64" t="s">
        <v>91</v>
      </c>
      <c r="E10" s="107">
        <v>42320</v>
      </c>
      <c r="F10" s="108">
        <v>500000</v>
      </c>
      <c r="G10" s="109">
        <v>492848824.22000003</v>
      </c>
      <c r="H10" s="109">
        <v>7151175.7800000003</v>
      </c>
      <c r="I10" s="15">
        <v>476847402.38</v>
      </c>
      <c r="J10" s="110">
        <v>1</v>
      </c>
      <c r="K10" s="14">
        <v>0.92</v>
      </c>
      <c r="L10" s="111" t="s">
        <v>140</v>
      </c>
    </row>
    <row r="11" spans="2:12" ht="209.25" customHeight="1">
      <c r="C11" s="29" t="s">
        <v>45</v>
      </c>
      <c r="D11" s="112" t="s">
        <v>51</v>
      </c>
      <c r="E11" s="113">
        <v>39613</v>
      </c>
      <c r="F11" s="114">
        <v>40200</v>
      </c>
      <c r="G11" s="115">
        <v>36824771.689999998</v>
      </c>
      <c r="H11" s="115">
        <v>3375228.31</v>
      </c>
      <c r="I11" s="116">
        <v>33817871.890000001</v>
      </c>
      <c r="J11" s="117">
        <v>1</v>
      </c>
      <c r="K11" s="118">
        <v>0.84</v>
      </c>
      <c r="L11" s="65" t="s">
        <v>128</v>
      </c>
    </row>
    <row r="12" spans="2:12" ht="179.25" customHeight="1">
      <c r="C12" s="29" t="s">
        <v>45</v>
      </c>
      <c r="D12" s="66" t="s">
        <v>52</v>
      </c>
      <c r="E12" s="16">
        <v>39856</v>
      </c>
      <c r="F12" s="67">
        <v>100000</v>
      </c>
      <c r="G12" s="68">
        <v>97051773.090000004</v>
      </c>
      <c r="H12" s="68">
        <v>2948226.91</v>
      </c>
      <c r="I12" s="15">
        <v>36612950.420000002</v>
      </c>
      <c r="J12" s="14">
        <v>0.6</v>
      </c>
      <c r="K12" s="69">
        <v>0.37</v>
      </c>
      <c r="L12" s="65" t="s">
        <v>53</v>
      </c>
    </row>
    <row r="13" spans="2:12" ht="61.5" customHeight="1">
      <c r="C13" s="155" t="s">
        <v>2</v>
      </c>
      <c r="D13" s="155"/>
      <c r="E13" s="155"/>
      <c r="F13" s="155"/>
      <c r="G13" s="155"/>
      <c r="H13" s="155"/>
      <c r="I13" s="155"/>
      <c r="J13" s="155"/>
      <c r="K13" s="155"/>
      <c r="L13" s="155"/>
    </row>
    <row r="14" spans="2:12" ht="23.25" customHeight="1">
      <c r="C14" s="135"/>
      <c r="D14" s="135"/>
      <c r="E14" s="135"/>
      <c r="F14" s="135"/>
      <c r="G14" s="135"/>
      <c r="H14" s="135"/>
      <c r="I14" s="135"/>
      <c r="J14" s="135"/>
      <c r="K14" s="135"/>
      <c r="L14" s="135"/>
    </row>
    <row r="15" spans="2:12" ht="131.25" customHeight="1">
      <c r="C15" s="34" t="s">
        <v>7</v>
      </c>
      <c r="D15" s="34" t="s">
        <v>0</v>
      </c>
      <c r="E15" s="34" t="s">
        <v>10</v>
      </c>
      <c r="F15" s="34" t="s">
        <v>90</v>
      </c>
      <c r="G15" s="34" t="s">
        <v>6</v>
      </c>
      <c r="H15" s="34" t="s">
        <v>14</v>
      </c>
      <c r="I15" s="34" t="s">
        <v>9</v>
      </c>
      <c r="J15" s="34" t="s">
        <v>94</v>
      </c>
      <c r="K15" s="34" t="s">
        <v>95</v>
      </c>
      <c r="L15" s="34" t="s">
        <v>44</v>
      </c>
    </row>
    <row r="16" spans="2:12" ht="259.5" customHeight="1">
      <c r="C16" s="29" t="s">
        <v>45</v>
      </c>
      <c r="D16" s="70" t="s">
        <v>54</v>
      </c>
      <c r="E16" s="16"/>
      <c r="F16" s="67">
        <v>10000</v>
      </c>
      <c r="G16" s="68">
        <v>0</v>
      </c>
      <c r="H16" s="68">
        <v>10000000</v>
      </c>
      <c r="I16" s="71">
        <v>0</v>
      </c>
      <c r="J16" s="14">
        <v>0</v>
      </c>
      <c r="K16" s="14">
        <v>0</v>
      </c>
      <c r="L16" s="65" t="s">
        <v>104</v>
      </c>
    </row>
    <row r="17" spans="1:12" ht="409.5" customHeight="1">
      <c r="C17" s="29" t="s">
        <v>45</v>
      </c>
      <c r="D17" s="63" t="s">
        <v>55</v>
      </c>
      <c r="E17" s="16">
        <v>40636</v>
      </c>
      <c r="F17" s="17">
        <v>100000</v>
      </c>
      <c r="G17" s="18">
        <v>89057156.689999998</v>
      </c>
      <c r="H17" s="18">
        <v>10942843.310000001</v>
      </c>
      <c r="I17" s="18">
        <v>54949820.829999998</v>
      </c>
      <c r="J17" s="19">
        <v>0.6</v>
      </c>
      <c r="K17" s="19">
        <v>0.54</v>
      </c>
      <c r="L17" s="65" t="s">
        <v>117</v>
      </c>
    </row>
    <row r="18" spans="1:12" ht="148.5" customHeight="1">
      <c r="C18" s="130" t="s">
        <v>45</v>
      </c>
      <c r="D18" s="136" t="s">
        <v>56</v>
      </c>
      <c r="E18" s="138">
        <v>41472</v>
      </c>
      <c r="F18" s="140">
        <v>70000</v>
      </c>
      <c r="G18" s="141">
        <v>69804422.930000007</v>
      </c>
      <c r="H18" s="141">
        <v>195577.07</v>
      </c>
      <c r="I18" s="143">
        <v>64411337.82</v>
      </c>
      <c r="J18" s="144">
        <v>1</v>
      </c>
      <c r="K18" s="144">
        <v>0.92</v>
      </c>
      <c r="L18" s="145" t="s">
        <v>142</v>
      </c>
    </row>
    <row r="19" spans="1:12" ht="92.25" customHeight="1">
      <c r="C19" s="132"/>
      <c r="D19" s="137"/>
      <c r="E19" s="139"/>
      <c r="F19" s="140"/>
      <c r="G19" s="142"/>
      <c r="H19" s="142"/>
      <c r="I19" s="143"/>
      <c r="J19" s="144"/>
      <c r="K19" s="144"/>
      <c r="L19" s="146"/>
    </row>
    <row r="20" spans="1:12" ht="207" customHeight="1">
      <c r="C20" s="106" t="s">
        <v>45</v>
      </c>
      <c r="D20" s="63" t="s">
        <v>59</v>
      </c>
      <c r="E20" s="72">
        <v>42025</v>
      </c>
      <c r="F20" s="67">
        <v>10000</v>
      </c>
      <c r="G20" s="61">
        <v>9054870.3499999996</v>
      </c>
      <c r="H20" s="61">
        <v>945129.65</v>
      </c>
      <c r="I20" s="61">
        <v>3673238.65</v>
      </c>
      <c r="J20" s="73">
        <v>0.5</v>
      </c>
      <c r="K20" s="73">
        <v>0.37</v>
      </c>
      <c r="L20" s="58" t="s">
        <v>103</v>
      </c>
    </row>
    <row r="21" spans="1:12" ht="182.25" customHeight="1">
      <c r="A21" s="133" t="s">
        <v>22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</row>
    <row r="22" spans="1:12" ht="116.25" customHeight="1">
      <c r="C22" s="34" t="s">
        <v>7</v>
      </c>
      <c r="D22" s="34" t="s">
        <v>0</v>
      </c>
      <c r="E22" s="34" t="s">
        <v>10</v>
      </c>
      <c r="F22" s="34" t="s">
        <v>90</v>
      </c>
      <c r="G22" s="34" t="s">
        <v>6</v>
      </c>
      <c r="H22" s="34" t="s">
        <v>14</v>
      </c>
      <c r="I22" s="34" t="s">
        <v>9</v>
      </c>
      <c r="J22" s="34" t="s">
        <v>94</v>
      </c>
      <c r="K22" s="34" t="s">
        <v>95</v>
      </c>
      <c r="L22" s="34" t="s">
        <v>44</v>
      </c>
    </row>
    <row r="23" spans="1:12" ht="279" customHeight="1">
      <c r="C23" s="130" t="s">
        <v>45</v>
      </c>
      <c r="D23" s="63" t="s">
        <v>107</v>
      </c>
      <c r="E23" s="107">
        <v>41651</v>
      </c>
      <c r="F23" s="108">
        <v>10000</v>
      </c>
      <c r="G23" s="109">
        <v>2264415.35</v>
      </c>
      <c r="H23" s="109">
        <v>7735584.6500000004</v>
      </c>
      <c r="I23" s="109">
        <v>2264415.35</v>
      </c>
      <c r="J23" s="110">
        <v>1</v>
      </c>
      <c r="K23" s="14">
        <v>0.23</v>
      </c>
      <c r="L23" s="119" t="s">
        <v>109</v>
      </c>
    </row>
    <row r="24" spans="1:12" ht="409.6" customHeight="1">
      <c r="C24" s="131"/>
      <c r="D24" s="120" t="s">
        <v>65</v>
      </c>
      <c r="E24" s="121">
        <v>41819</v>
      </c>
      <c r="F24" s="122">
        <v>116000</v>
      </c>
      <c r="G24" s="123">
        <v>106309004.84</v>
      </c>
      <c r="H24" s="123">
        <v>9690995.1600000001</v>
      </c>
      <c r="I24" s="123">
        <v>106309004.84</v>
      </c>
      <c r="J24" s="124">
        <v>1</v>
      </c>
      <c r="K24" s="14">
        <v>0.92</v>
      </c>
      <c r="L24" s="76" t="s">
        <v>135</v>
      </c>
    </row>
    <row r="25" spans="1:12" ht="204.75" customHeight="1">
      <c r="C25" s="131"/>
      <c r="D25" s="64" t="s">
        <v>116</v>
      </c>
      <c r="E25" s="107">
        <v>41651</v>
      </c>
      <c r="F25" s="108">
        <v>10000</v>
      </c>
      <c r="G25" s="109">
        <v>2201885.9500000002</v>
      </c>
      <c r="H25" s="109">
        <v>7798114.0499999998</v>
      </c>
      <c r="I25" s="109">
        <v>2201885.9500000002</v>
      </c>
      <c r="J25" s="110">
        <v>1</v>
      </c>
      <c r="K25" s="14">
        <v>0.22</v>
      </c>
      <c r="L25" s="76" t="s">
        <v>129</v>
      </c>
    </row>
    <row r="26" spans="1:12" ht="228.75" customHeight="1">
      <c r="C26" s="131"/>
      <c r="D26" s="63" t="s">
        <v>66</v>
      </c>
      <c r="E26" s="107">
        <v>41651</v>
      </c>
      <c r="F26" s="108">
        <v>116000</v>
      </c>
      <c r="G26" s="109">
        <v>114139853.65000001</v>
      </c>
      <c r="H26" s="109">
        <v>1860146.36</v>
      </c>
      <c r="I26" s="109">
        <v>114139853.65000001</v>
      </c>
      <c r="J26" s="110">
        <v>1</v>
      </c>
      <c r="K26" s="14">
        <v>0.98</v>
      </c>
      <c r="L26" s="76" t="s">
        <v>130</v>
      </c>
    </row>
    <row r="27" spans="1:12" ht="288.75" customHeight="1">
      <c r="C27" s="131"/>
      <c r="D27" s="64" t="s">
        <v>67</v>
      </c>
      <c r="E27" s="107">
        <v>41686</v>
      </c>
      <c r="F27" s="108">
        <v>35000</v>
      </c>
      <c r="G27" s="109">
        <v>25900854.309999999</v>
      </c>
      <c r="H27" s="109">
        <v>9099145.6899999995</v>
      </c>
      <c r="I27" s="109">
        <v>24882426.309999999</v>
      </c>
      <c r="J27" s="110">
        <v>0.8</v>
      </c>
      <c r="K27" s="14">
        <v>0.72</v>
      </c>
      <c r="L27" s="76" t="s">
        <v>141</v>
      </c>
    </row>
    <row r="28" spans="1:12" ht="293.25" customHeight="1">
      <c r="C28" s="132"/>
      <c r="D28" s="64" t="s">
        <v>78</v>
      </c>
      <c r="E28" s="16">
        <v>40834</v>
      </c>
      <c r="F28" s="17">
        <v>80000</v>
      </c>
      <c r="G28" s="18">
        <v>73537124.700000003</v>
      </c>
      <c r="H28" s="18">
        <v>6462875.2999999998</v>
      </c>
      <c r="I28" s="18">
        <v>73537124.700000003</v>
      </c>
      <c r="J28" s="19">
        <v>0.9</v>
      </c>
      <c r="K28" s="14">
        <v>0.92</v>
      </c>
      <c r="L28" s="76" t="s">
        <v>126</v>
      </c>
    </row>
    <row r="29" spans="1:12" ht="49.5" customHeight="1">
      <c r="A29" s="134" t="s">
        <v>3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</row>
    <row r="30" spans="1:12" ht="103.5" customHeight="1">
      <c r="A30" s="30"/>
      <c r="B30" s="30"/>
      <c r="C30" s="161" t="s">
        <v>106</v>
      </c>
      <c r="D30" s="161"/>
      <c r="E30" s="161"/>
      <c r="F30" s="161"/>
      <c r="G30" s="161"/>
      <c r="H30" s="161"/>
      <c r="I30" s="161"/>
      <c r="J30" s="161"/>
      <c r="K30" s="161"/>
      <c r="L30" s="161"/>
    </row>
    <row r="31" spans="1:12" ht="110.25" customHeight="1">
      <c r="A31" s="30"/>
      <c r="B31" s="30"/>
      <c r="C31" s="34" t="s">
        <v>7</v>
      </c>
      <c r="D31" s="34" t="s">
        <v>0</v>
      </c>
      <c r="E31" s="34" t="s">
        <v>10</v>
      </c>
      <c r="F31" s="34" t="s">
        <v>5</v>
      </c>
      <c r="G31" s="34" t="s">
        <v>6</v>
      </c>
      <c r="H31" s="34" t="s">
        <v>14</v>
      </c>
      <c r="I31" s="34" t="s">
        <v>9</v>
      </c>
      <c r="J31" s="34" t="s">
        <v>94</v>
      </c>
      <c r="K31" s="34" t="s">
        <v>95</v>
      </c>
      <c r="L31" s="34" t="s">
        <v>44</v>
      </c>
    </row>
    <row r="32" spans="1:12" ht="212.25" customHeight="1">
      <c r="A32" s="30"/>
      <c r="B32" s="30"/>
      <c r="C32" s="37" t="s">
        <v>45</v>
      </c>
      <c r="D32" s="66" t="s">
        <v>31</v>
      </c>
      <c r="E32" s="38">
        <v>39024</v>
      </c>
      <c r="F32" s="50">
        <v>1810000</v>
      </c>
      <c r="G32" s="51">
        <v>1738670338.4000001</v>
      </c>
      <c r="H32" s="51">
        <v>71329661.599999994</v>
      </c>
      <c r="I32" s="103">
        <v>1675705658.03</v>
      </c>
      <c r="J32" s="52">
        <v>1</v>
      </c>
      <c r="K32" s="52">
        <v>0.93</v>
      </c>
      <c r="L32" s="77" t="s">
        <v>97</v>
      </c>
    </row>
    <row r="33" spans="3:12" ht="188.25" customHeight="1">
      <c r="C33" s="37" t="s">
        <v>45</v>
      </c>
      <c r="D33" s="66" t="s">
        <v>16</v>
      </c>
      <c r="E33" s="38">
        <v>39900</v>
      </c>
      <c r="F33" s="50">
        <v>58700</v>
      </c>
      <c r="G33" s="51">
        <v>48490287.460000001</v>
      </c>
      <c r="H33" s="51">
        <v>37209712.539999999</v>
      </c>
      <c r="I33" s="51">
        <v>30463416.620000001</v>
      </c>
      <c r="J33" s="52">
        <v>1</v>
      </c>
      <c r="K33" s="52">
        <v>0.52</v>
      </c>
      <c r="L33" s="77" t="s">
        <v>131</v>
      </c>
    </row>
    <row r="34" spans="3:12" ht="251.25" customHeight="1">
      <c r="C34" s="37" t="s">
        <v>45</v>
      </c>
      <c r="D34" s="66" t="s">
        <v>30</v>
      </c>
      <c r="E34" s="38">
        <v>39900</v>
      </c>
      <c r="F34" s="50">
        <v>5040000</v>
      </c>
      <c r="G34" s="51">
        <v>4592734997.6499996</v>
      </c>
      <c r="H34" s="51">
        <v>447265002.35000002</v>
      </c>
      <c r="I34" s="103">
        <v>1612270434.76</v>
      </c>
      <c r="J34" s="52">
        <v>0.1</v>
      </c>
      <c r="K34" s="52">
        <v>0.32</v>
      </c>
      <c r="L34" s="77" t="s">
        <v>127</v>
      </c>
    </row>
    <row r="35" spans="3:12" ht="231" customHeight="1">
      <c r="C35" s="37" t="s">
        <v>45</v>
      </c>
      <c r="D35" s="64" t="s">
        <v>13</v>
      </c>
      <c r="E35" s="16">
        <v>41130</v>
      </c>
      <c r="F35" s="21">
        <v>25000</v>
      </c>
      <c r="G35" s="22">
        <v>20778859.52</v>
      </c>
      <c r="H35" s="22">
        <v>4221140.4800000004</v>
      </c>
      <c r="I35" s="22">
        <v>11278859.52</v>
      </c>
      <c r="J35" s="23">
        <v>1</v>
      </c>
      <c r="K35" s="23">
        <v>0.45</v>
      </c>
      <c r="L35" s="76" t="s">
        <v>98</v>
      </c>
    </row>
    <row r="36" spans="3:12" ht="193.5" customHeight="1">
      <c r="C36" s="37" t="s">
        <v>45</v>
      </c>
      <c r="D36" s="64" t="s">
        <v>1</v>
      </c>
      <c r="E36" s="63"/>
      <c r="F36" s="78" t="s">
        <v>124</v>
      </c>
      <c r="G36" s="22" t="s">
        <v>11</v>
      </c>
      <c r="H36" s="22">
        <v>1100000000</v>
      </c>
      <c r="I36" s="22">
        <v>0</v>
      </c>
      <c r="J36" s="23">
        <v>0</v>
      </c>
      <c r="K36" s="23">
        <v>0</v>
      </c>
      <c r="L36" s="76" t="s">
        <v>96</v>
      </c>
    </row>
    <row r="37" spans="3:12" ht="184.5" customHeight="1">
      <c r="C37" s="37" t="s">
        <v>45</v>
      </c>
      <c r="D37" s="63" t="s">
        <v>18</v>
      </c>
      <c r="E37" s="42">
        <v>40380</v>
      </c>
      <c r="F37" s="60">
        <v>50000</v>
      </c>
      <c r="G37" s="61">
        <v>26928069.109999999</v>
      </c>
      <c r="H37" s="61">
        <v>23071930.890000001</v>
      </c>
      <c r="I37" s="61">
        <v>26928069.109999999</v>
      </c>
      <c r="J37" s="73">
        <v>1</v>
      </c>
      <c r="K37" s="73">
        <v>0.54</v>
      </c>
      <c r="L37" s="79" t="s">
        <v>12</v>
      </c>
    </row>
    <row r="38" spans="3:12" ht="252" customHeight="1">
      <c r="C38" s="36" t="s">
        <v>102</v>
      </c>
      <c r="D38" s="63" t="s">
        <v>93</v>
      </c>
      <c r="E38" s="42"/>
      <c r="F38" s="60">
        <v>1000000</v>
      </c>
      <c r="G38" s="61">
        <v>0</v>
      </c>
      <c r="H38" s="61">
        <v>1000000000</v>
      </c>
      <c r="I38" s="61">
        <v>0</v>
      </c>
      <c r="J38" s="73">
        <v>0</v>
      </c>
      <c r="K38" s="73">
        <v>0</v>
      </c>
      <c r="L38" s="58" t="s">
        <v>125</v>
      </c>
    </row>
    <row r="39" spans="3:12" ht="45" customHeight="1">
      <c r="C39" s="154" t="s">
        <v>62</v>
      </c>
      <c r="D39" s="154"/>
      <c r="E39" s="154"/>
      <c r="F39" s="154"/>
      <c r="G39" s="154"/>
      <c r="H39" s="154"/>
      <c r="I39" s="154"/>
      <c r="J39" s="154"/>
      <c r="K39" s="154"/>
      <c r="L39" s="154"/>
    </row>
    <row r="40" spans="3:12" ht="141.75" customHeight="1">
      <c r="C40" s="162"/>
      <c r="D40" s="162"/>
      <c r="E40" s="162"/>
      <c r="F40" s="162"/>
      <c r="G40" s="162"/>
      <c r="H40" s="162"/>
      <c r="I40" s="162"/>
      <c r="J40" s="162"/>
      <c r="K40" s="162"/>
      <c r="L40" s="162"/>
    </row>
    <row r="41" spans="3:12" ht="139.5" customHeight="1">
      <c r="C41" s="34" t="s">
        <v>7</v>
      </c>
      <c r="D41" s="34" t="s">
        <v>0</v>
      </c>
      <c r="E41" s="34" t="s">
        <v>10</v>
      </c>
      <c r="F41" s="34" t="s">
        <v>5</v>
      </c>
      <c r="G41" s="34" t="s">
        <v>6</v>
      </c>
      <c r="H41" s="34" t="s">
        <v>14</v>
      </c>
      <c r="I41" s="34" t="s">
        <v>9</v>
      </c>
      <c r="J41" s="34" t="s">
        <v>94</v>
      </c>
      <c r="K41" s="34" t="s">
        <v>95</v>
      </c>
      <c r="L41" s="34" t="s">
        <v>8</v>
      </c>
    </row>
    <row r="42" spans="3:12" ht="356.25" customHeight="1">
      <c r="C42" s="37" t="s">
        <v>102</v>
      </c>
      <c r="D42" s="97" t="s">
        <v>15</v>
      </c>
      <c r="E42" s="98">
        <v>39196</v>
      </c>
      <c r="F42" s="99">
        <v>2320000</v>
      </c>
      <c r="G42" s="96">
        <v>2307897911.5500002</v>
      </c>
      <c r="H42" s="96">
        <v>12102088.449999999</v>
      </c>
      <c r="I42" s="96">
        <v>2170295809.48</v>
      </c>
      <c r="J42" s="100">
        <v>1</v>
      </c>
      <c r="K42" s="100">
        <v>0.94</v>
      </c>
      <c r="L42" s="101" t="s">
        <v>105</v>
      </c>
    </row>
    <row r="43" spans="3:12" ht="322.5" customHeight="1">
      <c r="C43" s="37" t="s">
        <v>102</v>
      </c>
      <c r="D43" s="125" t="s">
        <v>38</v>
      </c>
      <c r="E43" s="38">
        <v>39530</v>
      </c>
      <c r="F43" s="39">
        <v>822000</v>
      </c>
      <c r="G43" s="102">
        <v>740045379.83000004</v>
      </c>
      <c r="H43" s="40">
        <v>81954620.170000002</v>
      </c>
      <c r="I43" s="40">
        <v>318128724.48000002</v>
      </c>
      <c r="J43" s="41">
        <v>0.7</v>
      </c>
      <c r="K43" s="41">
        <v>0.39</v>
      </c>
      <c r="L43" s="80" t="s">
        <v>110</v>
      </c>
    </row>
    <row r="44" spans="3:12" ht="322.5" customHeight="1">
      <c r="C44" s="29" t="s">
        <v>45</v>
      </c>
      <c r="D44" s="74" t="s">
        <v>68</v>
      </c>
      <c r="E44" s="20">
        <v>42218</v>
      </c>
      <c r="F44" s="67">
        <v>140000</v>
      </c>
      <c r="G44" s="68">
        <v>0</v>
      </c>
      <c r="H44" s="68">
        <v>140000000</v>
      </c>
      <c r="I44" s="68">
        <v>0</v>
      </c>
      <c r="J44" s="75">
        <v>0</v>
      </c>
      <c r="K44" s="14">
        <v>0</v>
      </c>
      <c r="L44" s="76" t="s">
        <v>143</v>
      </c>
    </row>
    <row r="45" spans="3:12" ht="275.25" customHeight="1">
      <c r="C45" s="37" t="s">
        <v>45</v>
      </c>
      <c r="D45" s="63" t="s">
        <v>108</v>
      </c>
      <c r="E45" s="42">
        <v>39537</v>
      </c>
      <c r="F45" s="31">
        <v>85000</v>
      </c>
      <c r="G45" s="32">
        <v>81222152.599999994</v>
      </c>
      <c r="H45" s="32">
        <v>3777847.4</v>
      </c>
      <c r="I45" s="32">
        <v>81222152.599999994</v>
      </c>
      <c r="J45" s="33">
        <v>1</v>
      </c>
      <c r="K45" s="33">
        <v>1</v>
      </c>
      <c r="L45" s="58" t="s">
        <v>133</v>
      </c>
    </row>
    <row r="46" spans="3:12" ht="64.5" customHeight="1">
      <c r="C46" s="154" t="s">
        <v>132</v>
      </c>
      <c r="D46" s="154"/>
      <c r="E46" s="154"/>
      <c r="F46" s="154"/>
      <c r="G46" s="154"/>
      <c r="H46" s="154"/>
      <c r="I46" s="154"/>
      <c r="J46" s="154"/>
      <c r="K46" s="154"/>
      <c r="L46" s="154"/>
    </row>
    <row r="47" spans="3:12" ht="108.75" customHeight="1">
      <c r="C47" s="163" t="s">
        <v>99</v>
      </c>
      <c r="D47" s="163"/>
      <c r="E47" s="163"/>
      <c r="F47" s="163"/>
      <c r="G47" s="163"/>
      <c r="H47" s="163"/>
      <c r="I47" s="163"/>
      <c r="J47" s="163"/>
      <c r="K47" s="163"/>
      <c r="L47" s="163"/>
    </row>
    <row r="48" spans="3:12" ht="144" customHeight="1">
      <c r="C48" s="34" t="s">
        <v>7</v>
      </c>
      <c r="D48" s="34" t="s">
        <v>0</v>
      </c>
      <c r="E48" s="34" t="s">
        <v>10</v>
      </c>
      <c r="F48" s="34" t="s">
        <v>5</v>
      </c>
      <c r="G48" s="34" t="s">
        <v>6</v>
      </c>
      <c r="H48" s="34" t="s">
        <v>14</v>
      </c>
      <c r="I48" s="34" t="s">
        <v>9</v>
      </c>
      <c r="J48" s="34" t="s">
        <v>94</v>
      </c>
      <c r="K48" s="34" t="s">
        <v>95</v>
      </c>
      <c r="L48" s="34" t="s">
        <v>44</v>
      </c>
    </row>
    <row r="49" spans="1:12" ht="186" customHeight="1">
      <c r="C49" s="29" t="s">
        <v>102</v>
      </c>
      <c r="D49" s="63" t="s">
        <v>47</v>
      </c>
      <c r="E49" s="16">
        <v>39530</v>
      </c>
      <c r="F49" s="17">
        <v>89550</v>
      </c>
      <c r="G49" s="18">
        <v>6979630.1100000003</v>
      </c>
      <c r="H49" s="18">
        <v>82570369.890000001</v>
      </c>
      <c r="I49" s="18">
        <v>5251630.1100000003</v>
      </c>
      <c r="J49" s="19">
        <v>0</v>
      </c>
      <c r="K49" s="14">
        <v>0.06</v>
      </c>
      <c r="L49" s="76" t="s">
        <v>48</v>
      </c>
    </row>
    <row r="50" spans="1:12" ht="279.75" customHeight="1">
      <c r="C50" s="29" t="s">
        <v>102</v>
      </c>
      <c r="D50" s="63" t="s">
        <v>49</v>
      </c>
      <c r="E50" s="16">
        <v>39530</v>
      </c>
      <c r="F50" s="17">
        <v>275256</v>
      </c>
      <c r="G50" s="18">
        <v>12386299.109999999</v>
      </c>
      <c r="H50" s="18">
        <v>262869700.88999999</v>
      </c>
      <c r="I50" s="18">
        <v>10658299.109999999</v>
      </c>
      <c r="J50" s="19">
        <v>0</v>
      </c>
      <c r="K50" s="14">
        <v>0.04</v>
      </c>
      <c r="L50" s="76" t="s">
        <v>50</v>
      </c>
    </row>
    <row r="51" spans="1:12" ht="245.25" customHeight="1">
      <c r="C51" s="29" t="s">
        <v>45</v>
      </c>
      <c r="D51" s="63" t="s">
        <v>57</v>
      </c>
      <c r="E51" s="20">
        <v>42018</v>
      </c>
      <c r="F51" s="21">
        <v>120000</v>
      </c>
      <c r="G51" s="22">
        <v>273955.5</v>
      </c>
      <c r="H51" s="22">
        <v>119726044.5</v>
      </c>
      <c r="I51" s="22">
        <v>273955.5</v>
      </c>
      <c r="J51" s="23">
        <v>0</v>
      </c>
      <c r="K51" s="24">
        <v>0</v>
      </c>
      <c r="L51" s="65" t="s">
        <v>58</v>
      </c>
    </row>
    <row r="52" spans="1:12" ht="206.25" customHeight="1">
      <c r="C52" s="29" t="s">
        <v>45</v>
      </c>
      <c r="D52" s="63" t="s">
        <v>60</v>
      </c>
      <c r="E52" s="25"/>
      <c r="F52" s="17">
        <v>140000</v>
      </c>
      <c r="G52" s="18">
        <v>0</v>
      </c>
      <c r="H52" s="18">
        <v>140000000</v>
      </c>
      <c r="I52" s="26">
        <v>0</v>
      </c>
      <c r="J52" s="19">
        <v>0</v>
      </c>
      <c r="K52" s="24">
        <v>0</v>
      </c>
      <c r="L52" s="65" t="s">
        <v>61</v>
      </c>
    </row>
    <row r="53" spans="1:12" ht="198.75" customHeight="1">
      <c r="C53" s="29" t="s">
        <v>45</v>
      </c>
      <c r="D53" s="63" t="s">
        <v>63</v>
      </c>
      <c r="E53" s="16">
        <v>40517</v>
      </c>
      <c r="F53" s="17">
        <v>330000</v>
      </c>
      <c r="G53" s="18">
        <v>4118213.22</v>
      </c>
      <c r="H53" s="18">
        <v>145881786.78</v>
      </c>
      <c r="I53" s="18">
        <v>4118213.22</v>
      </c>
      <c r="J53" s="19">
        <v>0</v>
      </c>
      <c r="K53" s="14">
        <v>0.03</v>
      </c>
      <c r="L53" s="76" t="s">
        <v>64</v>
      </c>
    </row>
    <row r="54" spans="1:12" ht="228" customHeight="1">
      <c r="C54" s="29" t="s">
        <v>45</v>
      </c>
      <c r="D54" s="63" t="s">
        <v>17</v>
      </c>
      <c r="E54" s="62">
        <v>39530</v>
      </c>
      <c r="F54" s="60">
        <v>80000</v>
      </c>
      <c r="G54" s="61">
        <v>3675000</v>
      </c>
      <c r="H54" s="61">
        <v>2185025.5</v>
      </c>
      <c r="I54" s="61">
        <v>2185025.5</v>
      </c>
      <c r="J54" s="33">
        <v>0</v>
      </c>
      <c r="K54" s="33">
        <v>0.03</v>
      </c>
      <c r="L54" s="79" t="s">
        <v>39</v>
      </c>
    </row>
    <row r="55" spans="1:12" ht="59.25" customHeight="1">
      <c r="C55" s="165" t="s">
        <v>4</v>
      </c>
      <c r="D55" s="165"/>
      <c r="E55" s="165"/>
      <c r="F55" s="165"/>
      <c r="G55" s="165"/>
      <c r="H55" s="165"/>
      <c r="I55" s="165"/>
      <c r="J55" s="165"/>
      <c r="K55" s="165"/>
      <c r="L55" s="165"/>
    </row>
    <row r="56" spans="1:12" ht="78.75" customHeight="1">
      <c r="A56" s="2"/>
      <c r="B56" s="2"/>
      <c r="C56" s="164" t="s">
        <v>92</v>
      </c>
      <c r="D56" s="164"/>
      <c r="E56" s="164"/>
      <c r="F56" s="164"/>
      <c r="G56" s="164"/>
      <c r="H56" s="164"/>
      <c r="I56" s="164"/>
      <c r="J56" s="164"/>
      <c r="K56" s="164"/>
      <c r="L56" s="164"/>
    </row>
    <row r="57" spans="1:12" ht="73.5" hidden="1" customHeight="1">
      <c r="C57" s="159"/>
      <c r="D57" s="159"/>
      <c r="E57" s="159"/>
      <c r="F57" s="159"/>
      <c r="G57" s="159"/>
      <c r="H57" s="159"/>
      <c r="I57" s="159"/>
      <c r="J57" s="159"/>
      <c r="K57" s="159"/>
      <c r="L57" s="159"/>
    </row>
    <row r="58" spans="1:12" ht="120.75" customHeight="1">
      <c r="C58" s="34" t="s">
        <v>7</v>
      </c>
      <c r="D58" s="34" t="s">
        <v>0</v>
      </c>
      <c r="E58" s="34" t="s">
        <v>10</v>
      </c>
      <c r="F58" s="34" t="s">
        <v>90</v>
      </c>
      <c r="G58" s="34" t="s">
        <v>6</v>
      </c>
      <c r="H58" s="34" t="s">
        <v>14</v>
      </c>
      <c r="I58" s="34" t="s">
        <v>9</v>
      </c>
      <c r="J58" s="34" t="s">
        <v>94</v>
      </c>
      <c r="K58" s="34" t="s">
        <v>95</v>
      </c>
      <c r="L58" s="34" t="s">
        <v>8</v>
      </c>
    </row>
    <row r="59" spans="1:12" ht="180.75" customHeight="1">
      <c r="C59" s="156" t="s">
        <v>45</v>
      </c>
      <c r="D59" s="81" t="s">
        <v>69</v>
      </c>
      <c r="E59" s="53">
        <v>42025</v>
      </c>
      <c r="F59" s="55">
        <v>5000</v>
      </c>
      <c r="G59" s="56">
        <v>0</v>
      </c>
      <c r="H59" s="56">
        <v>5000000</v>
      </c>
      <c r="I59" s="82">
        <v>0</v>
      </c>
      <c r="J59" s="83">
        <v>0</v>
      </c>
      <c r="K59" s="83">
        <v>0</v>
      </c>
      <c r="L59" s="84" t="s">
        <v>70</v>
      </c>
    </row>
    <row r="60" spans="1:12" ht="173.25" customHeight="1">
      <c r="C60" s="157"/>
      <c r="D60" s="81" t="s">
        <v>71</v>
      </c>
      <c r="E60" s="54">
        <v>42025</v>
      </c>
      <c r="F60" s="55">
        <v>5000</v>
      </c>
      <c r="G60" s="56">
        <v>0</v>
      </c>
      <c r="H60" s="56">
        <v>5000000</v>
      </c>
      <c r="I60" s="85">
        <v>0</v>
      </c>
      <c r="J60" s="83">
        <v>0</v>
      </c>
      <c r="K60" s="83">
        <v>0</v>
      </c>
      <c r="L60" s="84" t="s">
        <v>72</v>
      </c>
    </row>
    <row r="61" spans="1:12" ht="183.75" customHeight="1">
      <c r="C61" s="157"/>
      <c r="D61" s="81" t="s">
        <v>73</v>
      </c>
      <c r="E61" s="54">
        <v>42025</v>
      </c>
      <c r="F61" s="55">
        <v>5000</v>
      </c>
      <c r="G61" s="56">
        <v>0</v>
      </c>
      <c r="H61" s="56">
        <v>5000000</v>
      </c>
      <c r="I61" s="85">
        <v>0</v>
      </c>
      <c r="J61" s="83">
        <v>0</v>
      </c>
      <c r="K61" s="83">
        <v>0</v>
      </c>
      <c r="L61" s="84" t="s">
        <v>72</v>
      </c>
    </row>
    <row r="62" spans="1:12" ht="188.25" customHeight="1">
      <c r="C62" s="157"/>
      <c r="D62" s="81" t="s">
        <v>74</v>
      </c>
      <c r="E62" s="54">
        <v>42128</v>
      </c>
      <c r="F62" s="55">
        <v>5000</v>
      </c>
      <c r="G62" s="56">
        <v>0</v>
      </c>
      <c r="H62" s="56">
        <v>5000000</v>
      </c>
      <c r="I62" s="85">
        <v>0</v>
      </c>
      <c r="J62" s="83">
        <v>0</v>
      </c>
      <c r="K62" s="83">
        <v>0</v>
      </c>
      <c r="L62" s="84" t="s">
        <v>70</v>
      </c>
    </row>
    <row r="63" spans="1:12" ht="180.75" customHeight="1">
      <c r="C63" s="157"/>
      <c r="D63" s="86" t="s">
        <v>75</v>
      </c>
      <c r="E63" s="54">
        <v>41763</v>
      </c>
      <c r="F63" s="55">
        <v>5000</v>
      </c>
      <c r="G63" s="56">
        <v>0</v>
      </c>
      <c r="H63" s="56">
        <v>5000000</v>
      </c>
      <c r="I63" s="56">
        <v>0</v>
      </c>
      <c r="J63" s="83">
        <v>0</v>
      </c>
      <c r="K63" s="83">
        <v>0</v>
      </c>
      <c r="L63" s="84" t="s">
        <v>70</v>
      </c>
    </row>
    <row r="64" spans="1:12" ht="176.25" customHeight="1">
      <c r="C64" s="157"/>
      <c r="D64" s="86" t="s">
        <v>76</v>
      </c>
      <c r="E64" s="54">
        <v>42128</v>
      </c>
      <c r="F64" s="55">
        <v>5000</v>
      </c>
      <c r="G64" s="56">
        <v>0</v>
      </c>
      <c r="H64" s="56">
        <v>5000000</v>
      </c>
      <c r="I64" s="56">
        <v>0</v>
      </c>
      <c r="J64" s="83">
        <v>0</v>
      </c>
      <c r="K64" s="83">
        <v>0</v>
      </c>
      <c r="L64" s="84" t="s">
        <v>70</v>
      </c>
    </row>
    <row r="65" spans="3:12" ht="178.5" customHeight="1">
      <c r="C65" s="157"/>
      <c r="D65" s="86" t="s">
        <v>77</v>
      </c>
      <c r="E65" s="54">
        <v>42128</v>
      </c>
      <c r="F65" s="55">
        <v>5000</v>
      </c>
      <c r="G65" s="56">
        <v>0</v>
      </c>
      <c r="H65" s="56">
        <v>5000000</v>
      </c>
      <c r="I65" s="56">
        <v>0</v>
      </c>
      <c r="J65" s="83">
        <v>0</v>
      </c>
      <c r="K65" s="83">
        <v>0</v>
      </c>
      <c r="L65" s="84" t="s">
        <v>70</v>
      </c>
    </row>
    <row r="66" spans="3:12" ht="79.5" customHeight="1">
      <c r="C66" s="158" t="s">
        <v>87</v>
      </c>
      <c r="D66" s="158"/>
      <c r="E66" s="158"/>
      <c r="F66" s="158"/>
      <c r="G66" s="158"/>
      <c r="H66" s="158"/>
      <c r="I66" s="158"/>
      <c r="J66" s="158"/>
      <c r="K66" s="158"/>
      <c r="L66" s="158"/>
    </row>
    <row r="67" spans="3:12" ht="72" customHeight="1">
      <c r="C67" s="160" t="s">
        <v>92</v>
      </c>
      <c r="D67" s="160"/>
      <c r="E67" s="160"/>
      <c r="F67" s="160"/>
      <c r="G67" s="160"/>
      <c r="H67" s="160"/>
      <c r="I67" s="160"/>
      <c r="J67" s="160"/>
      <c r="K67" s="160"/>
      <c r="L67" s="160"/>
    </row>
    <row r="68" spans="3:12" ht="117.75" customHeight="1">
      <c r="C68" s="34" t="s">
        <v>7</v>
      </c>
      <c r="D68" s="34" t="s">
        <v>0</v>
      </c>
      <c r="E68" s="34" t="s">
        <v>10</v>
      </c>
      <c r="F68" s="34" t="s">
        <v>90</v>
      </c>
      <c r="G68" s="34" t="s">
        <v>6</v>
      </c>
      <c r="H68" s="34" t="s">
        <v>14</v>
      </c>
      <c r="I68" s="34" t="s">
        <v>9</v>
      </c>
      <c r="J68" s="34" t="s">
        <v>94</v>
      </c>
      <c r="K68" s="34" t="s">
        <v>95</v>
      </c>
      <c r="L68" s="34" t="s">
        <v>44</v>
      </c>
    </row>
    <row r="69" spans="3:12" ht="172.5" customHeight="1">
      <c r="C69" s="156" t="s">
        <v>45</v>
      </c>
      <c r="D69" s="81" t="s">
        <v>79</v>
      </c>
      <c r="E69" s="54">
        <v>42142</v>
      </c>
      <c r="F69" s="55">
        <v>70000</v>
      </c>
      <c r="G69" s="56">
        <v>70000000</v>
      </c>
      <c r="H69" s="56">
        <v>70000000</v>
      </c>
      <c r="I69" s="56">
        <v>0</v>
      </c>
      <c r="J69" s="57">
        <v>0</v>
      </c>
      <c r="K69" s="87">
        <v>0</v>
      </c>
      <c r="L69" s="88" t="s">
        <v>80</v>
      </c>
    </row>
    <row r="70" spans="3:12" ht="157.5" customHeight="1">
      <c r="C70" s="157"/>
      <c r="D70" s="81" t="s">
        <v>81</v>
      </c>
      <c r="E70" s="54">
        <v>42277</v>
      </c>
      <c r="F70" s="55">
        <v>70000</v>
      </c>
      <c r="G70" s="56">
        <v>70000000</v>
      </c>
      <c r="H70" s="56">
        <v>70000000</v>
      </c>
      <c r="I70" s="56">
        <v>0</v>
      </c>
      <c r="J70" s="57">
        <v>0</v>
      </c>
      <c r="K70" s="57">
        <v>0</v>
      </c>
      <c r="L70" s="88" t="s">
        <v>70</v>
      </c>
    </row>
    <row r="71" spans="3:12" ht="169.5" customHeight="1">
      <c r="C71" s="157"/>
      <c r="D71" s="89" t="s">
        <v>82</v>
      </c>
      <c r="E71" s="90">
        <v>42142</v>
      </c>
      <c r="F71" s="91">
        <v>70000</v>
      </c>
      <c r="G71" s="56">
        <v>70000000</v>
      </c>
      <c r="H71" s="56">
        <v>70000000</v>
      </c>
      <c r="I71" s="92">
        <v>0</v>
      </c>
      <c r="J71" s="93">
        <v>0</v>
      </c>
      <c r="K71" s="94">
        <v>0</v>
      </c>
      <c r="L71" s="88" t="s">
        <v>70</v>
      </c>
    </row>
    <row r="72" spans="3:12" ht="171.75" customHeight="1">
      <c r="C72" s="157"/>
      <c r="D72" s="86" t="s">
        <v>83</v>
      </c>
      <c r="E72" s="95">
        <v>42162</v>
      </c>
      <c r="F72" s="55">
        <v>70000</v>
      </c>
      <c r="G72" s="56">
        <v>70000000</v>
      </c>
      <c r="H72" s="56">
        <v>70000000</v>
      </c>
      <c r="I72" s="56">
        <v>0</v>
      </c>
      <c r="J72" s="57">
        <v>0</v>
      </c>
      <c r="K72" s="87">
        <v>0</v>
      </c>
      <c r="L72" s="88" t="s">
        <v>70</v>
      </c>
    </row>
    <row r="73" spans="3:12" ht="162" customHeight="1">
      <c r="C73" s="157"/>
      <c r="D73" s="81" t="s">
        <v>84</v>
      </c>
      <c r="E73" s="54">
        <v>42162</v>
      </c>
      <c r="F73" s="55">
        <v>70000</v>
      </c>
      <c r="G73" s="56">
        <v>70000000</v>
      </c>
      <c r="H73" s="56">
        <v>70000000</v>
      </c>
      <c r="I73" s="56">
        <v>0</v>
      </c>
      <c r="J73" s="57">
        <v>0</v>
      </c>
      <c r="K73" s="87">
        <v>0</v>
      </c>
      <c r="L73" s="88" t="s">
        <v>70</v>
      </c>
    </row>
    <row r="74" spans="3:12" ht="180.75" customHeight="1">
      <c r="C74" s="157"/>
      <c r="D74" s="81" t="s">
        <v>85</v>
      </c>
      <c r="E74" s="54">
        <v>42201</v>
      </c>
      <c r="F74" s="55">
        <v>70000</v>
      </c>
      <c r="G74" s="56">
        <v>70000000</v>
      </c>
      <c r="H74" s="56">
        <v>70000000</v>
      </c>
      <c r="I74" s="56">
        <v>0</v>
      </c>
      <c r="J74" s="57">
        <v>0</v>
      </c>
      <c r="K74" s="87">
        <v>0</v>
      </c>
      <c r="L74" s="88" t="s">
        <v>70</v>
      </c>
    </row>
    <row r="75" spans="3:12" ht="159.75" customHeight="1">
      <c r="C75" s="157"/>
      <c r="D75" s="81" t="s">
        <v>86</v>
      </c>
      <c r="E75" s="54">
        <v>42162</v>
      </c>
      <c r="F75" s="55">
        <v>70000</v>
      </c>
      <c r="G75" s="56">
        <v>70000000</v>
      </c>
      <c r="H75" s="56">
        <v>70000000</v>
      </c>
      <c r="I75" s="56">
        <v>0</v>
      </c>
      <c r="J75" s="57">
        <v>0</v>
      </c>
      <c r="K75" s="87">
        <v>0</v>
      </c>
      <c r="L75" s="88" t="s">
        <v>70</v>
      </c>
    </row>
    <row r="76" spans="3:12" ht="103.5" customHeight="1">
      <c r="C76" s="153" t="s">
        <v>88</v>
      </c>
      <c r="D76" s="153"/>
      <c r="E76" s="27"/>
      <c r="F76" s="55">
        <f>F75+F74+F73+F72+F71+F70+F69+F65+F64+F63+F62+F61+F60+F59+F54+F53+F52+F51+F50+F49+F45+F43+F42+F38+F37+F36+F35+F34+F33+F32+F28+F27+F26+F25+F24+F23+F44+F20+F18+F17+F16+F12+F11+F10+F9</f>
        <v>15574879</v>
      </c>
      <c r="G76" s="56">
        <f>G75+G74+G73+G72+G71+G70+G69+G65+G64+G63+G62+G61+G60+G59+G54+G53+G52+G51+G50+G49+G45+G43+G42+G38+G37+G36+G35+G34+G33+G32+G28+G27+G26+G25+G24+G23+G44+G20+G18+G17+G16+G12+G11+G10+G9</f>
        <v>11528545146.090002</v>
      </c>
      <c r="H76" s="56">
        <f>H75+H74+H73+H72+H71+H70+H69+H65+H64+H63+H62+H61+H60+H59+H54+H53+H52+H51+H50+H49+H45+H43+H42+H38+H37+H36+H35+H34+H33+H32+H28+H27+H26+H25+H24+H23+H44+H20+H18+H17+H16+H12+H11+H10+H9</f>
        <v>4309193879.420001</v>
      </c>
      <c r="I76" s="56">
        <f>I75+I74+I73+I72+I71+I70+I69+I65+I64+I63+I62+I61+I60+I59+I54+I53+I52+I51+I50+I49+I45+I43+I42+I38+I37+I36+I35+I34+I33+I32+I28+I27+I26+I25+I24+I23+I44+I20+I18+I17+I16+I12+I11+I10+I9</f>
        <v>7271528822.6999998</v>
      </c>
      <c r="J76" s="28"/>
      <c r="K76" s="28"/>
      <c r="L76" s="28"/>
    </row>
    <row r="77" spans="3:12" ht="44.25">
      <c r="C77" s="154" t="s">
        <v>89</v>
      </c>
      <c r="D77" s="154"/>
      <c r="E77" s="154"/>
      <c r="F77" s="154"/>
      <c r="G77" s="154"/>
      <c r="H77" s="154"/>
      <c r="I77" s="154"/>
      <c r="J77" s="154"/>
      <c r="K77" s="154"/>
      <c r="L77" s="154"/>
    </row>
    <row r="78" spans="3:12" ht="71.25" customHeight="1"/>
    <row r="79" spans="3:12" ht="71.25" customHeight="1"/>
    <row r="80" spans="3:12" ht="71.25" customHeight="1"/>
  </sheetData>
  <mergeCells count="35">
    <mergeCell ref="C76:D76"/>
    <mergeCell ref="C77:L77"/>
    <mergeCell ref="C13:L13"/>
    <mergeCell ref="C69:C75"/>
    <mergeCell ref="C59:C65"/>
    <mergeCell ref="C66:L66"/>
    <mergeCell ref="C57:L57"/>
    <mergeCell ref="C67:L67"/>
    <mergeCell ref="C39:L39"/>
    <mergeCell ref="C30:L30"/>
    <mergeCell ref="C40:L40"/>
    <mergeCell ref="C47:L47"/>
    <mergeCell ref="C56:L56"/>
    <mergeCell ref="C46:L46"/>
    <mergeCell ref="C55:L55"/>
    <mergeCell ref="B1:L1"/>
    <mergeCell ref="B2:L2"/>
    <mergeCell ref="C3:F3"/>
    <mergeCell ref="C4:D4"/>
    <mergeCell ref="C5:L5"/>
    <mergeCell ref="C6:L6"/>
    <mergeCell ref="C23:C28"/>
    <mergeCell ref="A21:L21"/>
    <mergeCell ref="A29:L29"/>
    <mergeCell ref="C18:C19"/>
    <mergeCell ref="C14:L14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</mergeCells>
  <pageMargins left="0.7" right="0.7" top="0.75" bottom="0.75" header="0.3" footer="0.3"/>
  <pageSetup paperSize="9" scale="24" orientation="landscape" verticalDpi="0" r:id="rId1"/>
  <rowBreaks count="7" manualBreakCount="7">
    <brk id="13" max="11" man="1"/>
    <brk id="21" max="11" man="1"/>
    <brk id="29" max="11" man="1"/>
    <brk id="39" max="11" man="1"/>
    <brk id="46" max="11" man="1"/>
    <brk id="55" max="11" man="1"/>
    <brk id="66" max="1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"/>
  <sheetViews>
    <sheetView view="pageBreakPreview" topLeftCell="A46" zoomScale="84" zoomScaleNormal="100" zoomScaleSheetLayoutView="84" workbookViewId="0">
      <selection activeCell="E51" sqref="E51:E52"/>
    </sheetView>
  </sheetViews>
  <sheetFormatPr baseColWidth="10" defaultRowHeight="15"/>
  <cols>
    <col min="1" max="1" width="14" customWidth="1"/>
    <col min="2" max="2" width="10.5703125" customWidth="1"/>
    <col min="3" max="3" width="23.7109375" customWidth="1"/>
    <col min="4" max="5" width="21.5703125" customWidth="1"/>
    <col min="6" max="6" width="5.28515625" customWidth="1"/>
    <col min="7" max="7" width="17.85546875" customWidth="1"/>
    <col min="8" max="8" width="28.42578125" customWidth="1"/>
    <col min="9" max="9" width="23.28515625" customWidth="1"/>
    <col min="10" max="10" width="8.5703125" customWidth="1"/>
  </cols>
  <sheetData>
    <row r="1" spans="1:10" ht="21" customHeight="1">
      <c r="A1" s="4"/>
      <c r="B1" s="166" t="s">
        <v>28</v>
      </c>
      <c r="C1" s="166"/>
      <c r="D1" s="166"/>
      <c r="E1" s="166"/>
      <c r="F1" s="166"/>
      <c r="G1" s="166"/>
      <c r="H1" s="166"/>
      <c r="I1" s="166"/>
    </row>
    <row r="2" spans="1:10" ht="18.75" customHeight="1">
      <c r="A2" s="4"/>
      <c r="B2" s="167" t="s">
        <v>29</v>
      </c>
      <c r="C2" s="167"/>
      <c r="D2" s="167"/>
      <c r="E2" s="167"/>
      <c r="F2" s="167"/>
      <c r="G2" s="167"/>
      <c r="H2" s="167"/>
      <c r="I2" s="167"/>
    </row>
    <row r="3" spans="1:10" ht="15" customHeight="1">
      <c r="A3" s="181" t="s">
        <v>32</v>
      </c>
      <c r="B3" s="181"/>
      <c r="C3" s="181"/>
      <c r="D3" s="181"/>
      <c r="E3" s="181"/>
      <c r="F3" s="181"/>
      <c r="G3" s="181"/>
      <c r="H3" s="4"/>
      <c r="I3" s="4"/>
    </row>
    <row r="4" spans="1:10" ht="19.5" customHeight="1">
      <c r="A4" s="181"/>
      <c r="B4" s="181"/>
      <c r="C4" s="181"/>
      <c r="D4" s="181"/>
      <c r="E4" s="181"/>
      <c r="F4" s="181"/>
      <c r="G4" s="181"/>
      <c r="H4" s="4"/>
      <c r="I4" s="4"/>
    </row>
    <row r="5" spans="1:10" ht="12" customHeight="1">
      <c r="A5" s="5"/>
      <c r="B5" s="5"/>
      <c r="C5" s="5"/>
      <c r="D5" s="5"/>
      <c r="E5" s="105"/>
      <c r="F5" s="6"/>
      <c r="G5" s="5"/>
      <c r="H5" s="4"/>
      <c r="I5" s="4"/>
    </row>
    <row r="6" spans="1:10" ht="12" customHeight="1">
      <c r="A6" s="105"/>
      <c r="B6" s="105"/>
      <c r="C6" s="105"/>
      <c r="D6" s="105"/>
      <c r="E6" s="105"/>
      <c r="F6" s="105"/>
      <c r="G6" s="105"/>
      <c r="H6" s="4"/>
      <c r="I6" s="4"/>
    </row>
    <row r="7" spans="1:10" ht="21.75" customHeight="1">
      <c r="A7" s="186" t="s">
        <v>112</v>
      </c>
      <c r="B7" s="186"/>
      <c r="C7" s="186"/>
      <c r="D7" s="186"/>
      <c r="E7" s="186"/>
      <c r="F7" s="186"/>
      <c r="G7" s="186"/>
      <c r="H7" s="186"/>
      <c r="I7" s="186"/>
      <c r="J7" s="186"/>
    </row>
    <row r="8" spans="1:10" ht="28.5" customHeight="1">
      <c r="A8" s="104"/>
      <c r="B8" s="104"/>
      <c r="C8" s="104"/>
      <c r="D8" s="104"/>
      <c r="E8" s="128"/>
      <c r="F8" s="104"/>
      <c r="G8" s="104"/>
      <c r="H8" s="104"/>
      <c r="I8" s="104"/>
      <c r="J8" s="104"/>
    </row>
    <row r="9" spans="1:10" ht="48" customHeight="1">
      <c r="B9" s="173" t="s">
        <v>23</v>
      </c>
      <c r="C9" s="175" t="s">
        <v>40</v>
      </c>
      <c r="D9" s="175" t="s">
        <v>41</v>
      </c>
      <c r="E9" s="175" t="s">
        <v>139</v>
      </c>
      <c r="F9" s="177" t="s">
        <v>24</v>
      </c>
      <c r="G9" s="178"/>
      <c r="H9" s="175" t="s">
        <v>113</v>
      </c>
      <c r="I9" s="175" t="s">
        <v>25</v>
      </c>
      <c r="J9" s="187" t="s">
        <v>119</v>
      </c>
    </row>
    <row r="10" spans="1:10" ht="30.75" customHeight="1">
      <c r="B10" s="174"/>
      <c r="C10" s="176"/>
      <c r="D10" s="176"/>
      <c r="E10" s="176"/>
      <c r="F10" s="179"/>
      <c r="G10" s="180"/>
      <c r="H10" s="174"/>
      <c r="I10" s="176"/>
      <c r="J10" s="188"/>
    </row>
    <row r="11" spans="1:10" ht="45" customHeight="1">
      <c r="B11" s="169">
        <v>643</v>
      </c>
      <c r="C11" s="171">
        <v>20378011.219999999</v>
      </c>
      <c r="D11" s="171">
        <v>0</v>
      </c>
      <c r="E11" s="171"/>
      <c r="F11" s="191">
        <f>C11+D11</f>
        <v>20378011.219999999</v>
      </c>
      <c r="G11" s="192"/>
      <c r="H11" s="171">
        <v>0</v>
      </c>
      <c r="I11" s="171">
        <f>F11-H11</f>
        <v>20378011.219999999</v>
      </c>
      <c r="J11" s="189">
        <v>0</v>
      </c>
    </row>
    <row r="12" spans="1:10" ht="26.25" customHeight="1">
      <c r="B12" s="170"/>
      <c r="C12" s="172"/>
      <c r="D12" s="172"/>
      <c r="E12" s="172"/>
      <c r="F12" s="193"/>
      <c r="G12" s="194"/>
      <c r="H12" s="172"/>
      <c r="I12" s="172"/>
      <c r="J12" s="190"/>
    </row>
    <row r="13" spans="1:10" ht="36" customHeight="1">
      <c r="B13" s="169">
        <v>731</v>
      </c>
      <c r="C13" s="171">
        <v>56935.21</v>
      </c>
      <c r="D13" s="171">
        <v>180000000</v>
      </c>
      <c r="E13" s="171"/>
      <c r="F13" s="191">
        <f>C13+D13</f>
        <v>180056935.21000001</v>
      </c>
      <c r="G13" s="192"/>
      <c r="H13" s="171">
        <v>167402366.25</v>
      </c>
      <c r="I13" s="171">
        <f>F13-H13</f>
        <v>12654568.960000008</v>
      </c>
      <c r="J13" s="189">
        <v>0.93</v>
      </c>
    </row>
    <row r="14" spans="1:10" ht="35.25" customHeight="1">
      <c r="B14" s="170"/>
      <c r="C14" s="172"/>
      <c r="D14" s="172"/>
      <c r="E14" s="172"/>
      <c r="F14" s="193"/>
      <c r="G14" s="194"/>
      <c r="H14" s="172"/>
      <c r="I14" s="172"/>
      <c r="J14" s="190"/>
    </row>
    <row r="15" spans="1:10" ht="36.75" customHeight="1">
      <c r="B15" s="169">
        <v>732</v>
      </c>
      <c r="C15" s="171">
        <v>2488010.2400000002</v>
      </c>
      <c r="D15" s="171">
        <v>700000000</v>
      </c>
      <c r="E15" s="171">
        <v>920000000</v>
      </c>
      <c r="F15" s="191">
        <f>C15+D15+E15</f>
        <v>1622488010.24</v>
      </c>
      <c r="G15" s="192"/>
      <c r="H15" s="171">
        <v>1605705544.76</v>
      </c>
      <c r="I15" s="171">
        <f>F15-H15</f>
        <v>16782465.480000019</v>
      </c>
      <c r="J15" s="189">
        <v>0.99</v>
      </c>
    </row>
    <row r="16" spans="1:10" ht="39" customHeight="1">
      <c r="B16" s="170"/>
      <c r="C16" s="172"/>
      <c r="D16" s="172"/>
      <c r="E16" s="172"/>
      <c r="F16" s="193"/>
      <c r="G16" s="194"/>
      <c r="H16" s="172"/>
      <c r="I16" s="172"/>
      <c r="J16" s="190"/>
    </row>
    <row r="17" spans="1:10" ht="44.25" customHeight="1">
      <c r="B17" s="169">
        <v>733</v>
      </c>
      <c r="C17" s="171">
        <v>17109751.859999999</v>
      </c>
      <c r="D17" s="171">
        <v>300000000</v>
      </c>
      <c r="E17" s="171"/>
      <c r="F17" s="191">
        <f>C17+D17</f>
        <v>317109751.86000001</v>
      </c>
      <c r="G17" s="192"/>
      <c r="H17" s="171">
        <v>252180315.83000001</v>
      </c>
      <c r="I17" s="171">
        <f>F17-H17</f>
        <v>64929436.030000001</v>
      </c>
      <c r="J17" s="189">
        <v>0.8</v>
      </c>
    </row>
    <row r="18" spans="1:10" ht="26.25" customHeight="1">
      <c r="B18" s="170"/>
      <c r="C18" s="172"/>
      <c r="D18" s="172"/>
      <c r="E18" s="172"/>
      <c r="F18" s="193"/>
      <c r="G18" s="194"/>
      <c r="H18" s="172"/>
      <c r="I18" s="172"/>
      <c r="J18" s="190"/>
    </row>
    <row r="19" spans="1:10" ht="20.25" customHeight="1">
      <c r="B19" s="169" t="s">
        <v>26</v>
      </c>
      <c r="C19" s="171">
        <f t="shared" ref="C19" si="0">C17+C15+C13+C11</f>
        <v>40032708.530000001</v>
      </c>
      <c r="D19" s="171">
        <f>D17+D15+D13+D11</f>
        <v>1180000000</v>
      </c>
      <c r="E19" s="171">
        <f>E15</f>
        <v>920000000</v>
      </c>
      <c r="F19" s="191">
        <f>F17+F15+F13+F11</f>
        <v>2140032708.53</v>
      </c>
      <c r="G19" s="192"/>
      <c r="H19" s="171">
        <f>H17+H15+H13+H11</f>
        <v>2025288226.8399999</v>
      </c>
      <c r="I19" s="171">
        <f>F19-H19</f>
        <v>114744481.69000006</v>
      </c>
      <c r="J19" s="189">
        <v>0.95</v>
      </c>
    </row>
    <row r="20" spans="1:10" ht="27.75" customHeight="1">
      <c r="B20" s="170"/>
      <c r="C20" s="172"/>
      <c r="D20" s="172"/>
      <c r="E20" s="172"/>
      <c r="F20" s="193"/>
      <c r="G20" s="194"/>
      <c r="H20" s="172"/>
      <c r="I20" s="172"/>
      <c r="J20" s="190"/>
    </row>
    <row r="21" spans="1:10" ht="71.25" customHeight="1">
      <c r="A21" s="197" t="s">
        <v>121</v>
      </c>
      <c r="B21" s="197"/>
      <c r="C21" s="197"/>
      <c r="D21" s="197"/>
      <c r="E21" s="197"/>
      <c r="F21" s="197"/>
      <c r="G21" s="197"/>
      <c r="H21" s="197"/>
      <c r="I21" s="197"/>
      <c r="J21" s="197"/>
    </row>
    <row r="22" spans="1:10" ht="26.25" customHeight="1">
      <c r="B22" s="168" t="s">
        <v>120</v>
      </c>
      <c r="C22" s="168"/>
      <c r="D22" s="168"/>
      <c r="E22" s="168"/>
      <c r="F22" s="168"/>
      <c r="G22" s="168"/>
      <c r="H22" s="168"/>
      <c r="I22" s="168"/>
    </row>
    <row r="23" spans="1:10" ht="12" customHeight="1"/>
    <row r="24" spans="1:10" ht="40.5" customHeight="1">
      <c r="B24" s="175" t="s">
        <v>23</v>
      </c>
      <c r="C24" s="175" t="s">
        <v>40</v>
      </c>
      <c r="D24" s="175" t="s">
        <v>41</v>
      </c>
      <c r="E24" s="177" t="s">
        <v>42</v>
      </c>
      <c r="F24" s="178"/>
      <c r="G24" s="175" t="s">
        <v>43</v>
      </c>
      <c r="H24" s="175" t="s">
        <v>111</v>
      </c>
      <c r="I24" s="175" t="s">
        <v>25</v>
      </c>
      <c r="J24" s="187" t="s">
        <v>119</v>
      </c>
    </row>
    <row r="25" spans="1:10" ht="34.5" customHeight="1">
      <c r="B25" s="176"/>
      <c r="C25" s="176"/>
      <c r="D25" s="176"/>
      <c r="E25" s="179"/>
      <c r="F25" s="180"/>
      <c r="G25" s="176"/>
      <c r="H25" s="176"/>
      <c r="I25" s="176"/>
      <c r="J25" s="188"/>
    </row>
    <row r="26" spans="1:10" ht="43.5" customHeight="1">
      <c r="B26" s="182">
        <v>643</v>
      </c>
      <c r="C26" s="171">
        <v>30096558.440000001</v>
      </c>
      <c r="D26" s="171">
        <v>0</v>
      </c>
      <c r="E26" s="191"/>
      <c r="F26" s="192"/>
      <c r="G26" s="171">
        <v>30096558.440000001</v>
      </c>
      <c r="H26" s="171">
        <v>0</v>
      </c>
      <c r="I26" s="171">
        <f>G26-H26</f>
        <v>30096558.440000001</v>
      </c>
      <c r="J26" s="189">
        <v>0</v>
      </c>
    </row>
    <row r="27" spans="1:10" ht="9.75" customHeight="1">
      <c r="B27" s="183"/>
      <c r="C27" s="172"/>
      <c r="D27" s="172"/>
      <c r="E27" s="193"/>
      <c r="F27" s="194"/>
      <c r="G27" s="172"/>
      <c r="H27" s="172"/>
      <c r="I27" s="172"/>
      <c r="J27" s="190"/>
    </row>
    <row r="28" spans="1:10" ht="36" customHeight="1">
      <c r="B28" s="182">
        <v>731</v>
      </c>
      <c r="C28" s="171">
        <v>72225091.409999996</v>
      </c>
      <c r="D28" s="171">
        <v>120000000</v>
      </c>
      <c r="E28" s="191">
        <v>414551000</v>
      </c>
      <c r="F28" s="192"/>
      <c r="G28" s="171">
        <f>C28+D28+E28</f>
        <v>606776091.40999997</v>
      </c>
      <c r="H28" s="171">
        <v>534075506.25999999</v>
      </c>
      <c r="I28" s="171">
        <f>G28-H28</f>
        <v>72700585.149999976</v>
      </c>
      <c r="J28" s="189">
        <v>0.88</v>
      </c>
    </row>
    <row r="29" spans="1:10" ht="32.25" customHeight="1">
      <c r="B29" s="183"/>
      <c r="C29" s="172"/>
      <c r="D29" s="172"/>
      <c r="E29" s="193"/>
      <c r="F29" s="194"/>
      <c r="G29" s="172"/>
      <c r="H29" s="172"/>
      <c r="I29" s="172"/>
      <c r="J29" s="190"/>
    </row>
    <row r="30" spans="1:10" ht="34.5" customHeight="1">
      <c r="B30" s="182">
        <v>733</v>
      </c>
      <c r="C30" s="171">
        <v>1088442636.9100001</v>
      </c>
      <c r="D30" s="171">
        <v>100000000</v>
      </c>
      <c r="E30" s="191">
        <v>-414551000</v>
      </c>
      <c r="F30" s="192"/>
      <c r="G30" s="171">
        <f>C30+D30+E30</f>
        <v>773891636.91000009</v>
      </c>
      <c r="H30" s="171">
        <v>146799789.31</v>
      </c>
      <c r="I30" s="171">
        <f>G30-H30</f>
        <v>627091847.60000014</v>
      </c>
      <c r="J30" s="189">
        <v>0.19</v>
      </c>
    </row>
    <row r="31" spans="1:10" ht="33" customHeight="1">
      <c r="B31" s="183"/>
      <c r="C31" s="172"/>
      <c r="D31" s="172"/>
      <c r="E31" s="193"/>
      <c r="F31" s="194"/>
      <c r="G31" s="172"/>
      <c r="H31" s="172"/>
      <c r="I31" s="172"/>
      <c r="J31" s="190"/>
    </row>
    <row r="32" spans="1:10" ht="35.25" customHeight="1">
      <c r="B32" s="182" t="s">
        <v>26</v>
      </c>
      <c r="C32" s="171">
        <f>C30+C28+C26</f>
        <v>1190764286.7600002</v>
      </c>
      <c r="D32" s="171">
        <f>D30+D28+D26</f>
        <v>220000000</v>
      </c>
      <c r="E32" s="191">
        <f>E30+E28+F26</f>
        <v>0</v>
      </c>
      <c r="F32" s="192"/>
      <c r="G32" s="171">
        <f>G30+G28+G26</f>
        <v>1410764286.7600002</v>
      </c>
      <c r="H32" s="171">
        <f>H30+H28+H26</f>
        <v>680875295.56999993</v>
      </c>
      <c r="I32" s="171">
        <f>G32-H32</f>
        <v>729888991.1900003</v>
      </c>
      <c r="J32" s="189">
        <v>0.48</v>
      </c>
    </row>
    <row r="33" spans="1:10" ht="30.75" customHeight="1">
      <c r="B33" s="183"/>
      <c r="C33" s="172"/>
      <c r="D33" s="172"/>
      <c r="E33" s="193"/>
      <c r="F33" s="194"/>
      <c r="G33" s="172"/>
      <c r="H33" s="172"/>
      <c r="I33" s="172"/>
      <c r="J33" s="190"/>
    </row>
    <row r="34" spans="1:10" ht="18" customHeight="1"/>
    <row r="35" spans="1:10" ht="27.75" customHeight="1">
      <c r="B35" s="184" t="s">
        <v>114</v>
      </c>
      <c r="C35" s="185"/>
      <c r="D35" s="185"/>
      <c r="E35" s="185"/>
      <c r="F35" s="185"/>
      <c r="G35" s="185"/>
      <c r="H35" s="185"/>
      <c r="I35" s="185"/>
    </row>
    <row r="36" spans="1:10" ht="11.25" hidden="1" customHeight="1"/>
    <row r="37" spans="1:10" ht="57" customHeight="1">
      <c r="B37" s="175" t="s">
        <v>23</v>
      </c>
      <c r="C37" s="175" t="s">
        <v>40</v>
      </c>
      <c r="D37" s="175" t="s">
        <v>41</v>
      </c>
      <c r="E37" s="177" t="s">
        <v>27</v>
      </c>
      <c r="F37" s="206"/>
      <c r="G37" s="178"/>
      <c r="H37" s="175" t="s">
        <v>111</v>
      </c>
      <c r="I37" s="175" t="s">
        <v>25</v>
      </c>
      <c r="J37" s="187" t="s">
        <v>119</v>
      </c>
    </row>
    <row r="38" spans="1:10" ht="17.25" customHeight="1">
      <c r="B38" s="176"/>
      <c r="C38" s="176"/>
      <c r="D38" s="176"/>
      <c r="E38" s="179"/>
      <c r="F38" s="207"/>
      <c r="G38" s="180"/>
      <c r="H38" s="176"/>
      <c r="I38" s="176"/>
      <c r="J38" s="188"/>
    </row>
    <row r="39" spans="1:10" ht="15" customHeight="1">
      <c r="B39" s="182">
        <v>733</v>
      </c>
      <c r="C39" s="171">
        <v>41799952.619999997</v>
      </c>
      <c r="D39" s="171">
        <v>0</v>
      </c>
      <c r="E39" s="191">
        <f>C39+D39</f>
        <v>41799952.619999997</v>
      </c>
      <c r="F39" s="204"/>
      <c r="G39" s="192"/>
      <c r="H39" s="171">
        <v>18347355</v>
      </c>
      <c r="I39" s="171">
        <f>E39-H39</f>
        <v>23452597.619999997</v>
      </c>
      <c r="J39" s="195">
        <v>0.44</v>
      </c>
    </row>
    <row r="40" spans="1:10" ht="21" customHeight="1">
      <c r="B40" s="183"/>
      <c r="C40" s="172"/>
      <c r="D40" s="172"/>
      <c r="E40" s="193"/>
      <c r="F40" s="205"/>
      <c r="G40" s="194"/>
      <c r="H40" s="172"/>
      <c r="I40" s="172"/>
      <c r="J40" s="196"/>
    </row>
    <row r="41" spans="1:10" ht="33" customHeight="1">
      <c r="B41" s="44">
        <v>731</v>
      </c>
      <c r="C41" s="8">
        <v>0</v>
      </c>
      <c r="D41" s="8">
        <v>600000000</v>
      </c>
      <c r="E41" s="201">
        <f>C41+D41</f>
        <v>600000000</v>
      </c>
      <c r="F41" s="202"/>
      <c r="G41" s="203"/>
      <c r="H41" s="45">
        <v>0</v>
      </c>
      <c r="I41" s="45">
        <f>E41-H41</f>
        <v>600000000</v>
      </c>
      <c r="J41" s="46">
        <v>0</v>
      </c>
    </row>
    <row r="42" spans="1:10" ht="31.5" customHeight="1">
      <c r="B42" s="182" t="s">
        <v>26</v>
      </c>
      <c r="C42" s="200">
        <f>C41+C39</f>
        <v>41799952.619999997</v>
      </c>
      <c r="D42" s="200">
        <f>D41+D39</f>
        <v>600000000</v>
      </c>
      <c r="E42" s="191">
        <f>E41+E39</f>
        <v>641799952.62</v>
      </c>
      <c r="F42" s="204"/>
      <c r="G42" s="192"/>
      <c r="H42" s="171">
        <f>H41+H39</f>
        <v>18347355</v>
      </c>
      <c r="I42" s="171">
        <f>I41+I39</f>
        <v>623452597.62</v>
      </c>
      <c r="J42" s="195">
        <v>0</v>
      </c>
    </row>
    <row r="43" spans="1:10" ht="3" customHeight="1">
      <c r="B43" s="183"/>
      <c r="C43" s="200"/>
      <c r="D43" s="200"/>
      <c r="E43" s="193"/>
      <c r="F43" s="205"/>
      <c r="G43" s="194"/>
      <c r="H43" s="172"/>
      <c r="I43" s="172"/>
      <c r="J43" s="196"/>
    </row>
    <row r="44" spans="1:10" ht="54" customHeight="1">
      <c r="A44" s="197" t="s">
        <v>122</v>
      </c>
      <c r="B44" s="197"/>
      <c r="C44" s="197"/>
      <c r="D44" s="197"/>
      <c r="E44" s="197"/>
      <c r="F44" s="197"/>
      <c r="G44" s="197"/>
      <c r="H44" s="197"/>
      <c r="I44" s="197"/>
      <c r="J44" s="197"/>
    </row>
    <row r="45" spans="1:10" ht="65.25" customHeight="1">
      <c r="A45" s="198" t="s">
        <v>115</v>
      </c>
      <c r="B45" s="199"/>
      <c r="C45" s="199"/>
      <c r="D45" s="199"/>
      <c r="E45" s="199"/>
      <c r="F45" s="199"/>
      <c r="G45" s="199"/>
      <c r="H45" s="199"/>
      <c r="I45" s="199"/>
      <c r="J45" s="199"/>
    </row>
    <row r="46" spans="1:10" ht="18" customHeight="1">
      <c r="B46" s="2"/>
      <c r="C46" s="2"/>
      <c r="D46" s="2"/>
      <c r="E46" s="2"/>
      <c r="F46" s="2"/>
      <c r="G46" s="2"/>
      <c r="H46" s="2"/>
      <c r="I46" s="2"/>
    </row>
    <row r="47" spans="1:10" ht="43.5" customHeight="1">
      <c r="B47" s="173" t="s">
        <v>23</v>
      </c>
      <c r="C47" s="175" t="s">
        <v>40</v>
      </c>
      <c r="D47" s="175" t="s">
        <v>41</v>
      </c>
      <c r="E47" s="175" t="s">
        <v>139</v>
      </c>
      <c r="F47" s="177" t="s">
        <v>24</v>
      </c>
      <c r="G47" s="178"/>
      <c r="H47" s="175" t="s">
        <v>113</v>
      </c>
      <c r="I47" s="175" t="s">
        <v>25</v>
      </c>
      <c r="J47" s="187" t="s">
        <v>119</v>
      </c>
    </row>
    <row r="48" spans="1:10">
      <c r="B48" s="174"/>
      <c r="C48" s="176"/>
      <c r="D48" s="176"/>
      <c r="E48" s="176"/>
      <c r="F48" s="179"/>
      <c r="G48" s="180"/>
      <c r="H48" s="174"/>
      <c r="I48" s="176"/>
      <c r="J48" s="188"/>
    </row>
    <row r="49" spans="1:10" ht="39" customHeight="1">
      <c r="B49" s="169">
        <v>643</v>
      </c>
      <c r="C49" s="171">
        <f>C26+C11</f>
        <v>50474569.659999996</v>
      </c>
      <c r="D49" s="171">
        <f>D26+D11</f>
        <v>0</v>
      </c>
      <c r="E49" s="126"/>
      <c r="F49" s="191">
        <f>G26+F11</f>
        <v>50474569.659999996</v>
      </c>
      <c r="G49" s="192"/>
      <c r="H49" s="171">
        <f>H26+H11</f>
        <v>0</v>
      </c>
      <c r="I49" s="171">
        <f>F49-H49</f>
        <v>50474569.659999996</v>
      </c>
      <c r="J49" s="189">
        <v>0</v>
      </c>
    </row>
    <row r="50" spans="1:10" ht="27.75" hidden="1" customHeight="1">
      <c r="B50" s="170"/>
      <c r="C50" s="172"/>
      <c r="D50" s="172"/>
      <c r="E50" s="127"/>
      <c r="F50" s="193"/>
      <c r="G50" s="194"/>
      <c r="H50" s="172"/>
      <c r="I50" s="172"/>
      <c r="J50" s="190"/>
    </row>
    <row r="51" spans="1:10" ht="15" customHeight="1">
      <c r="B51" s="169">
        <v>731</v>
      </c>
      <c r="C51" s="171">
        <f>C41+C28+C13</f>
        <v>72282026.61999999</v>
      </c>
      <c r="D51" s="171">
        <f>D41+D28+D13</f>
        <v>900000000</v>
      </c>
      <c r="E51" s="171"/>
      <c r="F51" s="191">
        <f>E41+G28+F13</f>
        <v>1386833026.6199999</v>
      </c>
      <c r="G51" s="192"/>
      <c r="H51" s="171">
        <f>H41+H28+H13</f>
        <v>701477872.50999999</v>
      </c>
      <c r="I51" s="171">
        <f>F51-H51</f>
        <v>685355154.1099999</v>
      </c>
      <c r="J51" s="189">
        <v>0.51</v>
      </c>
    </row>
    <row r="52" spans="1:10" ht="38.25" customHeight="1">
      <c r="B52" s="170"/>
      <c r="C52" s="172"/>
      <c r="D52" s="172"/>
      <c r="E52" s="172"/>
      <c r="F52" s="193"/>
      <c r="G52" s="194"/>
      <c r="H52" s="172"/>
      <c r="I52" s="172"/>
      <c r="J52" s="190"/>
    </row>
    <row r="53" spans="1:10" ht="21" customHeight="1">
      <c r="B53" s="169">
        <v>732</v>
      </c>
      <c r="C53" s="171">
        <f>C15</f>
        <v>2488010.2400000002</v>
      </c>
      <c r="D53" s="171">
        <f>D15</f>
        <v>700000000</v>
      </c>
      <c r="E53" s="171">
        <v>920000000</v>
      </c>
      <c r="F53" s="191">
        <f>C53+D53+E53</f>
        <v>1622488010.24</v>
      </c>
      <c r="G53" s="192"/>
      <c r="H53" s="171">
        <f>H15</f>
        <v>1605705544.76</v>
      </c>
      <c r="I53" s="171">
        <f>F53-H53</f>
        <v>16782465.480000019</v>
      </c>
      <c r="J53" s="189">
        <v>0.99</v>
      </c>
    </row>
    <row r="54" spans="1:10" ht="20.25" customHeight="1">
      <c r="B54" s="170"/>
      <c r="C54" s="172"/>
      <c r="D54" s="172"/>
      <c r="E54" s="172"/>
      <c r="F54" s="193"/>
      <c r="G54" s="194"/>
      <c r="H54" s="172"/>
      <c r="I54" s="172"/>
      <c r="J54" s="190"/>
    </row>
    <row r="55" spans="1:10" ht="45" customHeight="1">
      <c r="B55" s="169">
        <v>733</v>
      </c>
      <c r="C55" s="171">
        <f>C39+C30+C17</f>
        <v>1147352341.3899999</v>
      </c>
      <c r="D55" s="171">
        <f>D39+D30+D17</f>
        <v>400000000</v>
      </c>
      <c r="E55" s="126"/>
      <c r="F55" s="191">
        <f>E39+G30+F17</f>
        <v>1132801341.3900001</v>
      </c>
      <c r="G55" s="192"/>
      <c r="H55" s="171">
        <f>H39+H30+H17</f>
        <v>417327460.13999999</v>
      </c>
      <c r="I55" s="171">
        <f>F55-H55</f>
        <v>715473881.25000012</v>
      </c>
      <c r="J55" s="189">
        <v>0.37</v>
      </c>
    </row>
    <row r="56" spans="1:10" ht="54.75" hidden="1" customHeight="1">
      <c r="B56" s="170"/>
      <c r="C56" s="172"/>
      <c r="D56" s="172"/>
      <c r="E56" s="127"/>
      <c r="F56" s="193"/>
      <c r="G56" s="194"/>
      <c r="H56" s="172"/>
      <c r="I56" s="172"/>
      <c r="J56" s="190"/>
    </row>
    <row r="57" spans="1:10" ht="21.75" customHeight="1">
      <c r="B57" s="169" t="s">
        <v>26</v>
      </c>
      <c r="C57" s="171">
        <f>C55+C53+C51+C49</f>
        <v>1272596947.9099998</v>
      </c>
      <c r="D57" s="171">
        <f>D42+D32+D19</f>
        <v>2000000000</v>
      </c>
      <c r="E57" s="171">
        <f>E53</f>
        <v>920000000</v>
      </c>
      <c r="F57" s="191">
        <f>F55+F53+F51+F49</f>
        <v>4192596947.9099998</v>
      </c>
      <c r="G57" s="192"/>
      <c r="H57" s="171">
        <f>H55+H53+H51+H49</f>
        <v>2724510877.4099998</v>
      </c>
      <c r="I57" s="171">
        <f>I42+I32+I19</f>
        <v>1468086070.5000005</v>
      </c>
      <c r="J57" s="189">
        <v>0.65</v>
      </c>
    </row>
    <row r="58" spans="1:10" ht="15.75" customHeight="1">
      <c r="B58" s="170"/>
      <c r="C58" s="172"/>
      <c r="D58" s="172"/>
      <c r="E58" s="172"/>
      <c r="F58" s="193"/>
      <c r="G58" s="194"/>
      <c r="H58" s="172"/>
      <c r="I58" s="172"/>
      <c r="J58" s="190"/>
    </row>
    <row r="59" spans="1:10" ht="45" customHeight="1">
      <c r="A59" s="197" t="s">
        <v>123</v>
      </c>
      <c r="B59" s="197"/>
      <c r="C59" s="197"/>
      <c r="D59" s="197"/>
      <c r="E59" s="197"/>
      <c r="F59" s="197"/>
      <c r="G59" s="197"/>
      <c r="H59" s="197"/>
      <c r="I59" s="197"/>
      <c r="J59" s="197"/>
    </row>
  </sheetData>
  <mergeCells count="166">
    <mergeCell ref="E57:E58"/>
    <mergeCell ref="E24:F25"/>
    <mergeCell ref="E26:F27"/>
    <mergeCell ref="E28:F29"/>
    <mergeCell ref="E30:F31"/>
    <mergeCell ref="E32:F33"/>
    <mergeCell ref="E37:G38"/>
    <mergeCell ref="E39:G40"/>
    <mergeCell ref="A59:J59"/>
    <mergeCell ref="I47:I48"/>
    <mergeCell ref="J51:J52"/>
    <mergeCell ref="D53:D54"/>
    <mergeCell ref="F53:G54"/>
    <mergeCell ref="J53:J54"/>
    <mergeCell ref="D55:D56"/>
    <mergeCell ref="F55:G56"/>
    <mergeCell ref="J55:J56"/>
    <mergeCell ref="D57:D58"/>
    <mergeCell ref="F57:G58"/>
    <mergeCell ref="J57:J58"/>
    <mergeCell ref="B55:B56"/>
    <mergeCell ref="C55:C56"/>
    <mergeCell ref="H55:H56"/>
    <mergeCell ref="I55:I56"/>
    <mergeCell ref="B57:B58"/>
    <mergeCell ref="C57:C58"/>
    <mergeCell ref="H57:H58"/>
    <mergeCell ref="I57:I58"/>
    <mergeCell ref="B51:B52"/>
    <mergeCell ref="C51:C52"/>
    <mergeCell ref="H51:H52"/>
    <mergeCell ref="I51:I52"/>
    <mergeCell ref="B53:B54"/>
    <mergeCell ref="C53:C54"/>
    <mergeCell ref="H53:H54"/>
    <mergeCell ref="I53:I54"/>
    <mergeCell ref="D51:D52"/>
    <mergeCell ref="F51:G52"/>
    <mergeCell ref="B42:B43"/>
    <mergeCell ref="J47:J48"/>
    <mergeCell ref="D49:D50"/>
    <mergeCell ref="F49:G50"/>
    <mergeCell ref="J49:J50"/>
    <mergeCell ref="A45:J45"/>
    <mergeCell ref="B49:B50"/>
    <mergeCell ref="C49:C50"/>
    <mergeCell ref="H49:H50"/>
    <mergeCell ref="I49:I50"/>
    <mergeCell ref="C42:C43"/>
    <mergeCell ref="D42:D43"/>
    <mergeCell ref="H42:H43"/>
    <mergeCell ref="E42:G43"/>
    <mergeCell ref="E47:E48"/>
    <mergeCell ref="E51:E52"/>
    <mergeCell ref="E53:E54"/>
    <mergeCell ref="A44:J44"/>
    <mergeCell ref="B47:B48"/>
    <mergeCell ref="C47:C48"/>
    <mergeCell ref="H47:H48"/>
    <mergeCell ref="D47:D48"/>
    <mergeCell ref="F47:G48"/>
    <mergeCell ref="C24:C25"/>
    <mergeCell ref="D24:D25"/>
    <mergeCell ref="I37:I38"/>
    <mergeCell ref="B32:B33"/>
    <mergeCell ref="H28:H29"/>
    <mergeCell ref="I28:I29"/>
    <mergeCell ref="B30:B31"/>
    <mergeCell ref="C30:C31"/>
    <mergeCell ref="D30:D31"/>
    <mergeCell ref="G30:G31"/>
    <mergeCell ref="H30:H31"/>
    <mergeCell ref="I32:I33"/>
    <mergeCell ref="I30:I31"/>
    <mergeCell ref="I26:I27"/>
    <mergeCell ref="E41:G41"/>
    <mergeCell ref="A21:J21"/>
    <mergeCell ref="B39:B40"/>
    <mergeCell ref="C39:C40"/>
    <mergeCell ref="D39:D40"/>
    <mergeCell ref="H39:H40"/>
    <mergeCell ref="I39:I40"/>
    <mergeCell ref="F19:G20"/>
    <mergeCell ref="G24:G25"/>
    <mergeCell ref="C28:C29"/>
    <mergeCell ref="B24:B25"/>
    <mergeCell ref="J19:J20"/>
    <mergeCell ref="E19:E20"/>
    <mergeCell ref="J37:J38"/>
    <mergeCell ref="J39:J40"/>
    <mergeCell ref="J42:J43"/>
    <mergeCell ref="J24:J25"/>
    <mergeCell ref="J26:J27"/>
    <mergeCell ref="J28:J29"/>
    <mergeCell ref="J30:J31"/>
    <mergeCell ref="J32:J33"/>
    <mergeCell ref="I42:I43"/>
    <mergeCell ref="I24:I25"/>
    <mergeCell ref="F15:G16"/>
    <mergeCell ref="F17:G18"/>
    <mergeCell ref="B11:B12"/>
    <mergeCell ref="J15:J16"/>
    <mergeCell ref="J17:J18"/>
    <mergeCell ref="E9:E10"/>
    <mergeCell ref="E11:E12"/>
    <mergeCell ref="E13:E14"/>
    <mergeCell ref="E15:E16"/>
    <mergeCell ref="E17:E18"/>
    <mergeCell ref="C11:C12"/>
    <mergeCell ref="B13:B14"/>
    <mergeCell ref="C13:C14"/>
    <mergeCell ref="D13:D14"/>
    <mergeCell ref="H13:H14"/>
    <mergeCell ref="F11:G12"/>
    <mergeCell ref="F13:G14"/>
    <mergeCell ref="I9:I10"/>
    <mergeCell ref="I13:I14"/>
    <mergeCell ref="I11:I12"/>
    <mergeCell ref="A3:G4"/>
    <mergeCell ref="H37:H38"/>
    <mergeCell ref="H24:H25"/>
    <mergeCell ref="B26:B27"/>
    <mergeCell ref="C26:C27"/>
    <mergeCell ref="D26:D27"/>
    <mergeCell ref="D28:D29"/>
    <mergeCell ref="G28:G29"/>
    <mergeCell ref="B35:I35"/>
    <mergeCell ref="B37:B38"/>
    <mergeCell ref="C37:C38"/>
    <mergeCell ref="D37:D38"/>
    <mergeCell ref="C32:C33"/>
    <mergeCell ref="D32:D33"/>
    <mergeCell ref="G32:G33"/>
    <mergeCell ref="H32:H33"/>
    <mergeCell ref="G26:G27"/>
    <mergeCell ref="H26:H27"/>
    <mergeCell ref="B28:B29"/>
    <mergeCell ref="A7:J7"/>
    <mergeCell ref="J9:J10"/>
    <mergeCell ref="J11:J12"/>
    <mergeCell ref="J13:J14"/>
    <mergeCell ref="I15:I16"/>
    <mergeCell ref="B1:I1"/>
    <mergeCell ref="B2:I2"/>
    <mergeCell ref="B22:I22"/>
    <mergeCell ref="B19:B20"/>
    <mergeCell ref="C19:C20"/>
    <mergeCell ref="D19:D20"/>
    <mergeCell ref="H19:H20"/>
    <mergeCell ref="I19:I20"/>
    <mergeCell ref="B17:B18"/>
    <mergeCell ref="C17:C18"/>
    <mergeCell ref="D17:D18"/>
    <mergeCell ref="H17:H18"/>
    <mergeCell ref="I17:I18"/>
    <mergeCell ref="B15:B16"/>
    <mergeCell ref="C15:C16"/>
    <mergeCell ref="D15:D16"/>
    <mergeCell ref="H15:H16"/>
    <mergeCell ref="B9:B10"/>
    <mergeCell ref="C9:C10"/>
    <mergeCell ref="D9:D10"/>
    <mergeCell ref="H9:H10"/>
    <mergeCell ref="F9:G10"/>
    <mergeCell ref="D11:D12"/>
    <mergeCell ref="H11:H12"/>
  </mergeCells>
  <pageMargins left="0.7" right="0.7" top="0.75" bottom="0.75" header="0.3" footer="0.3"/>
  <pageSetup paperSize="9" scale="62" orientation="landscape" verticalDpi="0" r:id="rId1"/>
  <rowBreaks count="2" manualBreakCount="2">
    <brk id="21" max="9" man="1"/>
    <brk id="44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I14"/>
  <sheetViews>
    <sheetView view="pageBreakPreview" zoomScale="60" zoomScaleNormal="100" workbookViewId="0">
      <selection activeCell="C9" sqref="C9:G9"/>
    </sheetView>
  </sheetViews>
  <sheetFormatPr baseColWidth="10" defaultRowHeight="15"/>
  <cols>
    <col min="1" max="1" width="15.5703125" customWidth="1"/>
    <col min="2" max="2" width="16" customWidth="1"/>
    <col min="3" max="3" width="48.5703125" customWidth="1"/>
    <col min="4" max="4" width="23" customWidth="1"/>
    <col min="5" max="5" width="22.42578125" customWidth="1"/>
    <col min="6" max="6" width="24" customWidth="1"/>
    <col min="7" max="7" width="29" customWidth="1"/>
    <col min="8" max="8" width="29.5703125" customWidth="1"/>
    <col min="9" max="9" width="8.140625" customWidth="1"/>
  </cols>
  <sheetData>
    <row r="1" spans="1:9" ht="26.25">
      <c r="C1" s="212" t="s">
        <v>21</v>
      </c>
      <c r="D1" s="212"/>
      <c r="E1" s="212"/>
      <c r="F1" s="212"/>
      <c r="G1" s="212"/>
      <c r="H1" s="212"/>
      <c r="I1" s="212"/>
    </row>
    <row r="2" spans="1:9" ht="36.75" customHeight="1">
      <c r="C2" s="213" t="s">
        <v>136</v>
      </c>
      <c r="D2" s="213"/>
      <c r="E2" s="213"/>
      <c r="F2" s="213"/>
      <c r="G2" s="213"/>
      <c r="H2" s="213"/>
      <c r="I2" s="213"/>
    </row>
    <row r="3" spans="1:9" ht="23.25">
      <c r="B3" s="214" t="s">
        <v>19</v>
      </c>
      <c r="C3" s="214"/>
      <c r="D3" s="214"/>
      <c r="E3" s="214"/>
      <c r="F3" s="214"/>
      <c r="G3" s="3"/>
      <c r="H3" s="3"/>
      <c r="I3" s="3"/>
    </row>
    <row r="4" spans="1:9" ht="59.25" customHeight="1">
      <c r="B4" s="215" t="s">
        <v>20</v>
      </c>
      <c r="C4" s="215"/>
      <c r="D4" s="215"/>
      <c r="E4" s="215"/>
      <c r="F4" s="215"/>
      <c r="G4" s="215"/>
      <c r="H4" s="3"/>
      <c r="I4" s="3"/>
    </row>
    <row r="5" spans="1:9" ht="39.75" customHeight="1">
      <c r="A5" s="216" t="s">
        <v>137</v>
      </c>
      <c r="B5" s="216"/>
      <c r="C5" s="216"/>
      <c r="D5" s="216"/>
      <c r="E5" s="216"/>
      <c r="F5" s="216"/>
      <c r="G5" s="216"/>
      <c r="H5" s="216"/>
      <c r="I5" s="216"/>
    </row>
    <row r="6" spans="1:9" ht="24.75" customHeight="1">
      <c r="A6" s="211"/>
      <c r="B6" s="211"/>
      <c r="C6" s="211"/>
      <c r="D6" s="211"/>
      <c r="E6" s="211"/>
      <c r="F6" s="211"/>
      <c r="G6" s="211"/>
      <c r="H6" s="211"/>
      <c r="I6" s="211"/>
    </row>
    <row r="7" spans="1:9" ht="30.75" customHeight="1" thickBot="1"/>
    <row r="8" spans="1:9" ht="80.25" customHeight="1">
      <c r="B8" s="48" t="s">
        <v>33</v>
      </c>
      <c r="C8" s="48" t="s">
        <v>0</v>
      </c>
      <c r="D8" s="48" t="s">
        <v>10</v>
      </c>
      <c r="E8" s="48" t="s">
        <v>37</v>
      </c>
      <c r="F8" s="48" t="s">
        <v>34</v>
      </c>
      <c r="G8" s="48" t="s">
        <v>35</v>
      </c>
      <c r="H8" s="48" t="s">
        <v>36</v>
      </c>
    </row>
    <row r="9" spans="1:9" ht="163.5" customHeight="1">
      <c r="B9" s="47">
        <v>73</v>
      </c>
      <c r="C9" s="208" t="s">
        <v>138</v>
      </c>
      <c r="D9" s="209"/>
      <c r="E9" s="209"/>
      <c r="F9" s="209"/>
      <c r="G9" s="210"/>
      <c r="H9" s="49"/>
    </row>
    <row r="12" spans="1:9" ht="1.5" customHeight="1"/>
    <row r="13" spans="1:9" hidden="1"/>
    <row r="14" spans="1:9" hidden="1"/>
  </sheetData>
  <mergeCells count="7">
    <mergeCell ref="C9:G9"/>
    <mergeCell ref="A6:I6"/>
    <mergeCell ref="C1:I1"/>
    <mergeCell ref="C2:I2"/>
    <mergeCell ref="B3:F3"/>
    <mergeCell ref="B4:G4"/>
    <mergeCell ref="A5:I5"/>
  </mergeCells>
  <pageMargins left="0.7" right="0.7" top="0.75" bottom="0.75" header="0.3" footer="0.3"/>
  <pageSetup paperSize="9" scale="5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Nomenclature PSD </vt:lpstr>
      <vt:lpstr>Etat de  consommation de CP </vt:lpstr>
      <vt:lpstr>Etat des projets récep durant l</vt:lpstr>
      <vt:lpstr>'Etat de  consommation de CP '!Zone_d_impression</vt:lpstr>
      <vt:lpstr>'Etat des projets récep durant l'!Zone_d_impression</vt:lpstr>
      <vt:lpstr>'Nomenclature PSD 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2020-03-16T08:29:46Z</dcterms:modified>
</cp:coreProperties>
</file>