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DER_DSP\Desktop\"/>
    </mc:Choice>
  </mc:AlternateContent>
  <bookViews>
    <workbookView xWindow="0" yWindow="0" windowWidth="25200" windowHeight="11985" tabRatio="830"/>
  </bookViews>
  <sheets>
    <sheet name="TAB 1 P.Normal" sheetId="54" r:id="rId1"/>
    <sheet name="TAB 2 P.Normal " sheetId="68" r:id="rId2"/>
    <sheet name="Tableau 03" sheetId="62" r:id="rId3"/>
    <sheet name="Tableau 04" sheetId="70" r:id="rId4"/>
    <sheet name="Tableau 05" sheetId="69" r:id="rId5"/>
    <sheet name="TAB 06 " sheetId="64" r:id="rId6"/>
    <sheet name="Tableau 07" sheetId="66" r:id="rId7"/>
    <sheet name="Tableau 08" sheetId="58" r:id="rId8"/>
    <sheet name="Tableau 09" sheetId="71" r:id="rId9"/>
  </sheets>
  <externalReferences>
    <externalReference r:id="rId10"/>
    <externalReference r:id="rId11"/>
  </externalReferences>
  <definedNames>
    <definedName name="_xlnm._FilterDatabase" localSheetId="5" hidden="1">'TAB 06 '!$A$1:$A$6</definedName>
    <definedName name="_xlnm._FilterDatabase" localSheetId="0" hidden="1">'TAB 1 P.Normal'!$A$1:$A$19</definedName>
    <definedName name="_xlnm._FilterDatabase" localSheetId="1" hidden="1">'TAB 2 P.Normal '!$A$1:$A$19</definedName>
    <definedName name="_xlnm._FilterDatabase" localSheetId="2" hidden="1">'Tableau 03'!$A$1:$A$11</definedName>
    <definedName name="_xlnm._FilterDatabase" localSheetId="3" hidden="1">'Tableau 04'!$A$1:$A$7</definedName>
    <definedName name="_xlnm._FilterDatabase" localSheetId="4" hidden="1">'Tableau 05'!$A$1:$A$9</definedName>
    <definedName name="_xlnm._FilterDatabase" localSheetId="6" hidden="1">'Tableau 07'!#REF!</definedName>
    <definedName name="_xlnm._FilterDatabase" localSheetId="7" hidden="1">'Tableau 08'!$A$1:$A$27</definedName>
    <definedName name="AD" localSheetId="1">[1]Emploi!#REF!</definedName>
    <definedName name="AD" localSheetId="3">[1]Emploi!#REF!</definedName>
    <definedName name="AD" localSheetId="4">[1]Emploi!#REF!</definedName>
    <definedName name="AD" localSheetId="7">[1]Emploi!#REF!</definedName>
    <definedName name="AD" localSheetId="8">[2]Emploi!#REF!</definedName>
    <definedName name="AD">[1]Emploi!#REF!</definedName>
    <definedName name="_xlnm.Print_Titles" localSheetId="0">'TAB 1 P.Normal'!$5:$7</definedName>
    <definedName name="_xlnm.Print_Titles" localSheetId="1">'TAB 2 P.Normal '!$5:$7</definedName>
    <definedName name="_xlnm.Print_Titles" localSheetId="2">'Tableau 03'!$5:$6</definedName>
    <definedName name="_xlnm.Print_Titles" localSheetId="3">'Tableau 04'!$5:$6</definedName>
    <definedName name="_xlnm.Print_Titles" localSheetId="4">'Tableau 05'!#REF!</definedName>
    <definedName name="_xlnm.Print_Titles" localSheetId="7">'Tableau 08'!#REF!</definedName>
    <definedName name="_xlnm.Print_Area" localSheetId="5">'TAB 06 '!$A$1:$F$24</definedName>
    <definedName name="_xlnm.Print_Area" localSheetId="0">'TAB 1 P.Normal'!$A$1:$K$19</definedName>
    <definedName name="_xlnm.Print_Area" localSheetId="1">'TAB 2 P.Normal '!$A$1:$K$19</definedName>
    <definedName name="_xlnm.Print_Area" localSheetId="2">'Tableau 03'!$A$1:$F$12</definedName>
    <definedName name="_xlnm.Print_Area" localSheetId="3">'Tableau 04'!$A$1:$E$19</definedName>
    <definedName name="_xlnm.Print_Area" localSheetId="4">'Tableau 05'!$A$1:$I$14</definedName>
    <definedName name="_xlnm.Print_Area" localSheetId="6">'Tableau 07'!$A$1:$G$13</definedName>
    <definedName name="_xlnm.Print_Area" localSheetId="7">'Tableau 08'!$A$1:$E$27</definedName>
    <definedName name="_xlnm.Print_Area" localSheetId="8">'Tableau 09'!$A$1:$G$11</definedName>
  </definedNames>
  <calcPr calcId="152511"/>
</workbook>
</file>

<file path=xl/calcChain.xml><?xml version="1.0" encoding="utf-8"?>
<calcChain xmlns="http://schemas.openxmlformats.org/spreadsheetml/2006/main">
  <c r="D9" i="58" l="1"/>
  <c r="E26" i="58"/>
  <c r="E25" i="58"/>
  <c r="D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 s="1"/>
  <c r="D27" i="58" l="1"/>
  <c r="E24" i="58"/>
  <c r="E27" i="58" s="1"/>
  <c r="E8" i="66" l="1"/>
  <c r="F8" i="66"/>
  <c r="D8" i="66"/>
  <c r="C7" i="64" l="1"/>
  <c r="E8" i="58" l="1"/>
  <c r="L16" i="54" l="1"/>
  <c r="D8" i="58" l="1"/>
  <c r="D7" i="64"/>
  <c r="C12" i="68"/>
  <c r="C11" i="68"/>
  <c r="C14" i="68"/>
  <c r="D14" i="68"/>
  <c r="E14" i="68"/>
  <c r="F14" i="68"/>
  <c r="G14" i="68"/>
  <c r="B14" i="68"/>
  <c r="E9" i="71"/>
  <c r="E10" i="71"/>
  <c r="B10" i="71"/>
  <c r="B9" i="71"/>
  <c r="I14" i="68"/>
  <c r="J14" i="68"/>
  <c r="I10" i="68"/>
  <c r="J10" i="68"/>
  <c r="E10" i="68"/>
  <c r="F10" i="68"/>
  <c r="D10" i="68"/>
  <c r="I10" i="54"/>
  <c r="F10" i="54"/>
  <c r="E10" i="54"/>
  <c r="D10" i="54"/>
  <c r="B10" i="54"/>
  <c r="B14" i="54"/>
  <c r="I14" i="54"/>
  <c r="J14" i="54"/>
  <c r="H14" i="54"/>
  <c r="K14" i="54" s="1"/>
  <c r="G12" i="68"/>
  <c r="G11" i="68"/>
  <c r="K16" i="54" l="1"/>
  <c r="H16" i="68" s="1"/>
  <c r="K16" i="68" s="1"/>
  <c r="K15" i="54"/>
  <c r="H15" i="68"/>
  <c r="G11" i="54"/>
  <c r="C11" i="54" s="1"/>
  <c r="G12" i="54"/>
  <c r="C12" i="54" s="1"/>
  <c r="J12" i="54"/>
  <c r="H11" i="54"/>
  <c r="H10" i="54" s="1"/>
  <c r="H12" i="54"/>
  <c r="J11" i="54"/>
  <c r="E11" i="71"/>
  <c r="C11" i="71"/>
  <c r="B11" i="71"/>
  <c r="G10" i="71"/>
  <c r="G9" i="71"/>
  <c r="D8" i="71"/>
  <c r="F11" i="71"/>
  <c r="E11" i="62"/>
  <c r="C11" i="62"/>
  <c r="C10" i="62"/>
  <c r="E10" i="62" s="1"/>
  <c r="E9" i="62"/>
  <c r="C9" i="62"/>
  <c r="G18" i="68"/>
  <c r="C18" i="68" s="1"/>
  <c r="C17" i="68" s="1"/>
  <c r="J17" i="68"/>
  <c r="I17" i="68"/>
  <c r="F17" i="68"/>
  <c r="E17" i="68"/>
  <c r="D17" i="68"/>
  <c r="C13" i="68"/>
  <c r="J13" i="68"/>
  <c r="I13" i="68"/>
  <c r="F13" i="68"/>
  <c r="E13" i="68"/>
  <c r="D13" i="68"/>
  <c r="G10" i="68"/>
  <c r="C10" i="68" s="1"/>
  <c r="C9" i="68" s="1"/>
  <c r="J9" i="68"/>
  <c r="I9" i="68"/>
  <c r="F9" i="68"/>
  <c r="E9" i="68"/>
  <c r="D9" i="68"/>
  <c r="L8" i="68"/>
  <c r="M8" i="68" s="1"/>
  <c r="K18" i="54"/>
  <c r="H18" i="68" s="1"/>
  <c r="K18" i="68" s="1"/>
  <c r="K17" i="68" s="1"/>
  <c r="G18" i="54"/>
  <c r="C18" i="54" s="1"/>
  <c r="K17" i="54"/>
  <c r="J17" i="54"/>
  <c r="I17" i="54"/>
  <c r="H17" i="54"/>
  <c r="F17" i="54"/>
  <c r="F16" i="54" s="1"/>
  <c r="F15" i="54" s="1"/>
  <c r="F14" i="54" s="1"/>
  <c r="E17" i="54"/>
  <c r="E16" i="54" s="1"/>
  <c r="E15" i="54" s="1"/>
  <c r="E14" i="54" s="1"/>
  <c r="E13" i="54" s="1"/>
  <c r="D17" i="54"/>
  <c r="D16" i="54" s="1"/>
  <c r="D15" i="54" s="1"/>
  <c r="B17" i="54"/>
  <c r="K13" i="54"/>
  <c r="J13" i="54"/>
  <c r="I13" i="54"/>
  <c r="H13" i="54"/>
  <c r="F13" i="54"/>
  <c r="B13" i="54"/>
  <c r="G10" i="54"/>
  <c r="C10" i="54" s="1"/>
  <c r="I9" i="54"/>
  <c r="H9" i="54"/>
  <c r="F9" i="54"/>
  <c r="E9" i="54"/>
  <c r="D9" i="54"/>
  <c r="B9" i="54"/>
  <c r="G15" i="54" l="1"/>
  <c r="C15" i="54" s="1"/>
  <c r="H14" i="68"/>
  <c r="K14" i="68" s="1"/>
  <c r="K13" i="68" s="1"/>
  <c r="G17" i="68"/>
  <c r="J10" i="54"/>
  <c r="K12" i="54"/>
  <c r="H12" i="68" s="1"/>
  <c r="K12" i="68" s="1"/>
  <c r="D11" i="71"/>
  <c r="G17" i="54"/>
  <c r="B11" i="68"/>
  <c r="G16" i="54"/>
  <c r="C16" i="54" s="1"/>
  <c r="D14" i="54"/>
  <c r="B12" i="68"/>
  <c r="K15" i="68"/>
  <c r="G8" i="71"/>
  <c r="G11" i="71" s="1"/>
  <c r="I19" i="68"/>
  <c r="G13" i="68"/>
  <c r="B18" i="68"/>
  <c r="L18" i="68" s="1"/>
  <c r="C17" i="54"/>
  <c r="C9" i="54"/>
  <c r="H17" i="68"/>
  <c r="G9" i="54"/>
  <c r="K11" i="54"/>
  <c r="H11" i="68" s="1"/>
  <c r="B13" i="68"/>
  <c r="L13" i="68" s="1"/>
  <c r="M13" i="68" s="1"/>
  <c r="D19" i="68"/>
  <c r="F19" i="68"/>
  <c r="J19" i="68"/>
  <c r="E19" i="68"/>
  <c r="C19" i="68"/>
  <c r="G9" i="68"/>
  <c r="G19" i="68" s="1"/>
  <c r="H13" i="68"/>
  <c r="B19" i="54"/>
  <c r="F19" i="54"/>
  <c r="H19" i="54"/>
  <c r="E19" i="54"/>
  <c r="I19" i="54"/>
  <c r="B17" i="68" l="1"/>
  <c r="L17" i="68" s="1"/>
  <c r="M17" i="68" s="1"/>
  <c r="K10" i="54"/>
  <c r="K9" i="54" s="1"/>
  <c r="K19" i="54" s="1"/>
  <c r="J9" i="54"/>
  <c r="J19" i="54" s="1"/>
  <c r="M18" i="68"/>
  <c r="G14" i="54"/>
  <c r="D13" i="54"/>
  <c r="D19" i="54" s="1"/>
  <c r="B10" i="68"/>
  <c r="L10" i="68" s="1"/>
  <c r="H10" i="68"/>
  <c r="H9" i="68" s="1"/>
  <c r="H19" i="68" s="1"/>
  <c r="K11" i="68"/>
  <c r="B9" i="68"/>
  <c r="L9" i="68" s="1"/>
  <c r="L14" i="68"/>
  <c r="M14" i="68" s="1"/>
  <c r="K10" i="68" l="1"/>
  <c r="K9" i="68" s="1"/>
  <c r="K19" i="68" s="1"/>
  <c r="C14" i="54"/>
  <c r="C13" i="54" s="1"/>
  <c r="C19" i="54" s="1"/>
  <c r="G13" i="54"/>
  <c r="G19" i="54" s="1"/>
  <c r="B19" i="68"/>
  <c r="L19" i="68" s="1"/>
  <c r="M10" i="68"/>
  <c r="M9" i="68" l="1"/>
  <c r="M19" i="68"/>
</calcChain>
</file>

<file path=xl/sharedStrings.xml><?xml version="1.0" encoding="utf-8"?>
<sst xmlns="http://schemas.openxmlformats.org/spreadsheetml/2006/main" count="286" uniqueCount="193">
  <si>
    <t>Total</t>
  </si>
  <si>
    <t xml:space="preserve">Type de programme : (Normal 302.145) </t>
  </si>
  <si>
    <t>(En Milliers de DA)</t>
  </si>
  <si>
    <t>Autorisation de Programme Individualisée</t>
  </si>
  <si>
    <t>Crédits de paiement</t>
  </si>
  <si>
    <t>Ecart
(3)=(1)-(2)</t>
  </si>
  <si>
    <t>Type de programme</t>
  </si>
  <si>
    <t>Ministère de rattachement,
Sous-secteur et libellé de l'opération</t>
  </si>
  <si>
    <t>Localisation</t>
  </si>
  <si>
    <t>Unité</t>
  </si>
  <si>
    <t>Wilaya de Chlef</t>
  </si>
  <si>
    <t>A.P</t>
  </si>
  <si>
    <t>Montant de la Réévaluation
demandée</t>
  </si>
  <si>
    <t>Initiale</t>
  </si>
  <si>
    <t>Actuelle</t>
  </si>
  <si>
    <t>Code gestionnaire : 262 102</t>
  </si>
  <si>
    <t xml:space="preserve">        Tableau N°01</t>
  </si>
  <si>
    <t xml:space="preserve">Ministère de rattachement,Secteur et Sous-secteur </t>
  </si>
  <si>
    <t xml:space="preserve">        Tableau N°02</t>
  </si>
  <si>
    <t xml:space="preserve">        Tableau N°03</t>
  </si>
  <si>
    <t xml:space="preserve">        Tableau N°04</t>
  </si>
  <si>
    <t>Bilan physique des livraisons</t>
  </si>
  <si>
    <t>Stuation financière des grands projets 
dont le montant est supérieur ou égale à 10 Milliards de DA</t>
  </si>
  <si>
    <t>AP</t>
  </si>
  <si>
    <t>Actuelle
 (1)</t>
  </si>
  <si>
    <t>Observation sur l'état d'avencement des travaux</t>
  </si>
  <si>
    <t>Ministère de rattachement, secteur, sous-secteur et opération</t>
  </si>
  <si>
    <t>NEANT</t>
  </si>
  <si>
    <t>Observations (*)</t>
  </si>
  <si>
    <t>Besoins en CP</t>
  </si>
  <si>
    <t>AP notifiée par le M.F en 2019</t>
  </si>
  <si>
    <t>Reliquat de CP fin 2018 
(5)</t>
  </si>
  <si>
    <t>PN</t>
  </si>
  <si>
    <t>Réévaluation</t>
  </si>
  <si>
    <t>PEC</t>
  </si>
  <si>
    <t>Total Ministère</t>
  </si>
  <si>
    <t>Bilan d'activité de l'éxercice 2019</t>
  </si>
  <si>
    <t>(En miliers de DA)</t>
  </si>
  <si>
    <t>Rappel du P.E.C fin 2018</t>
  </si>
  <si>
    <t>Montant des inscriptions
 (1)</t>
  </si>
  <si>
    <t>Montant des réévaluations 
(2)</t>
  </si>
  <si>
    <t>Montant des Annulations et dévaluations 
(3)</t>
  </si>
  <si>
    <t>Total (4)
(4)=(1)+(2)-(3)</t>
  </si>
  <si>
    <t>CP Notifiés par le MF en 2019 
6)</t>
  </si>
  <si>
    <t>Dépenses de l'éxercice 2019 
(7)</t>
  </si>
  <si>
    <t>Reliquat fin 2019 (8)
(8)=(5)+(6)-(7)</t>
  </si>
  <si>
    <t>SECTEUR N° 5-INFRSTRUCTURES ECONOMIQUES ET ADMINISTRATIVES</t>
  </si>
  <si>
    <t>S/SECTEUR N° : " 57 ": Infrastructures Administratives</t>
  </si>
  <si>
    <t>Bilan prévisionnel de l'activité de l'éxercice 2020</t>
  </si>
  <si>
    <t xml:space="preserve"> Rappel P.E.C fin 2019</t>
  </si>
  <si>
    <t>AP notifiée par le M.F en 2020</t>
  </si>
  <si>
    <t>Reliquat de CP fin 2019 
(5)</t>
  </si>
  <si>
    <t>CP Notifiés par le MF en 2020 
(6)</t>
  </si>
  <si>
    <t>Dépenses prévisionnelles de l'éxercice 2020 
(7)</t>
  </si>
  <si>
    <t>Reliquat prévisionnel fin 2020 
(8)=(5)+(6)-(7)</t>
  </si>
  <si>
    <t>PEC prévisionnel fin 2020</t>
  </si>
  <si>
    <t>Liste des opérations cloturées durant  l'exercice 2019</t>
  </si>
  <si>
    <t>WILAYA DE CHLEF</t>
  </si>
  <si>
    <t>Code gestionnaire: 262102</t>
  </si>
  <si>
    <t>Type de programme : Normal (302-145)</t>
  </si>
  <si>
    <t>Ministère de rattachement,Sous-secteur et libellé de l'opération</t>
  </si>
  <si>
    <t>Numéro individualisation d'operation</t>
  </si>
  <si>
    <t>AP Actuelle
(1)</t>
  </si>
  <si>
    <t>Cout Réel
(2)</t>
  </si>
  <si>
    <r>
      <t xml:space="preserve">Observations
</t>
    </r>
    <r>
      <rPr>
        <sz val="20"/>
        <rFont val="Arial"/>
        <family val="2"/>
      </rPr>
      <t xml:space="preserve"> (préciser si le projet est mis en service)</t>
    </r>
  </si>
  <si>
    <t>Libellés des infrastructures et ouvrages par ministère 
de rattachement et par sous secteur</t>
  </si>
  <si>
    <t>Tableau N°05</t>
  </si>
  <si>
    <t xml:space="preserve"> (En milliers de DA)</t>
  </si>
  <si>
    <t>Numéro dindividualisation de l'opération</t>
  </si>
  <si>
    <t>Année de notofocation par le MF</t>
  </si>
  <si>
    <t>Dépenses cumulées au 31/03/2020 (2)</t>
  </si>
  <si>
    <t>P.E.C (3) 
(3)=(1)-(2)</t>
  </si>
  <si>
    <t>Engagée au 31/03/2020</t>
  </si>
  <si>
    <t>TABLEAU N° 06
PROPOSITIONS DE PROGRAMME NEUF POUR 2021</t>
  </si>
  <si>
    <t>Code gestionnaire : 262102</t>
  </si>
  <si>
    <t>Libellé des opérations par ordre de priorité</t>
  </si>
  <si>
    <t xml:space="preserve">A.P
</t>
  </si>
  <si>
    <t>Délai de réalisation 
(en mois)</t>
  </si>
  <si>
    <t>TABLEAU N° 07:
PROPOSITION DE REEVALUATION POUR 2021</t>
  </si>
  <si>
    <t>Ministère de rattachement , sous secteur et libelle de l'opération</t>
  </si>
  <si>
    <t>Année
de notification par le MF</t>
  </si>
  <si>
    <t>Motif de la 
Réévaluation</t>
  </si>
  <si>
    <t xml:space="preserve"> Tableau N°08
Besoin en crédits de paiement pour 2021
Pour le programme en cours (PEC)</t>
  </si>
  <si>
    <t>P.S.Sud 
( 302.089)</t>
  </si>
  <si>
    <t>P.S.H.P
 ( 302.116)</t>
  </si>
  <si>
    <t>Normal 
( 302.145)</t>
  </si>
  <si>
    <t>Tableau N°9 
Synthèse AP et CP demandés pour 2021
(P.Normal)</t>
  </si>
  <si>
    <t>Sous secteur et ministère de rattachement</t>
  </si>
  <si>
    <t>Besoins en C.P</t>
  </si>
  <si>
    <t>MINISTERE DE RATTACHEMENT</t>
  </si>
  <si>
    <t>Santé, population et réforme hospitalière</t>
  </si>
  <si>
    <t>SECTEUR N° 7-INFRSTRUCTURES SOCIO-CULTURELLES</t>
  </si>
  <si>
    <t>S/SECTEUR N° : " 73 " : Infrastructures de la Santé</t>
  </si>
  <si>
    <t>SECTEUR N° 6-EDUCATION FORMATION</t>
  </si>
  <si>
    <t>S/SECTEUR N° : " 63 " : Formation et Main d'ouvre</t>
  </si>
  <si>
    <t>MINISTERE DE LA SANTE, DE LA POPULATION ET DE LA REFORME HOSPITALIERE</t>
  </si>
  <si>
    <t>Sous secteur :Sante "73"</t>
  </si>
  <si>
    <t>Acquisition des équipements médicaux et collectifs  au profit de l'urgence médico-chirurgicale (O/Fodda)</t>
  </si>
  <si>
    <t>NK5 733 4 262 102 10 01</t>
  </si>
  <si>
    <t>Mis en service</t>
  </si>
  <si>
    <t>Acquisition des équipements médicaux et collectifs  au profit de l'urgence medico chirurgicale (Boukadir)</t>
  </si>
  <si>
    <t>NK5 733 4 262 102 10 02</t>
  </si>
  <si>
    <t>Acquisition des équipements médicaux et collectifs au profit de l'urgence medico chirurgicale ( Ténès)</t>
  </si>
  <si>
    <t>NK5 733 4 262 102 10 03</t>
  </si>
  <si>
    <t>Sous secteur "57" Infrastructures Administratives</t>
  </si>
  <si>
    <t xml:space="preserve">Siège de direction </t>
  </si>
  <si>
    <t>U</t>
  </si>
  <si>
    <t>S/secteur  "63" Formation et main d'oeuvre</t>
  </si>
  <si>
    <t>Ecole paramedicale</t>
  </si>
  <si>
    <t>S/secteur "73" Infrastructures de la santé</t>
  </si>
  <si>
    <t>Hôpital psychiatrique (120 lits)</t>
  </si>
  <si>
    <t>Hôpital (60 lits)</t>
  </si>
  <si>
    <t>Centre anti cancer</t>
  </si>
  <si>
    <t>Hôpital mer et enfant</t>
  </si>
  <si>
    <t>Polyclinique</t>
  </si>
  <si>
    <t>UMC</t>
  </si>
  <si>
    <t>Ministère de rattachement : Santé, population et réforme hospitalière</t>
  </si>
  <si>
    <t>DEP</t>
  </si>
  <si>
    <t>DSP</t>
  </si>
  <si>
    <r>
      <t xml:space="preserve">Unité : 10 </t>
    </r>
    <r>
      <rPr>
        <b/>
        <vertAlign val="superscript"/>
        <sz val="16"/>
        <rFont val="Times New Roman"/>
        <family val="1"/>
      </rPr>
      <t xml:space="preserve">3 </t>
    </r>
    <r>
      <rPr>
        <b/>
        <sz val="16"/>
        <rFont val="Times New Roman"/>
        <family val="1"/>
      </rPr>
      <t>DA</t>
    </r>
  </si>
  <si>
    <t>MINISTERE DE RATTACHEMENT:Santé, population et réforme hospitalière</t>
  </si>
  <si>
    <r>
      <t xml:space="preserve">Unité : 10 </t>
    </r>
    <r>
      <rPr>
        <b/>
        <vertAlign val="superscript"/>
        <sz val="14"/>
        <rFont val="Times New Roman"/>
        <family val="1"/>
      </rPr>
      <t xml:space="preserve">3 </t>
    </r>
    <r>
      <rPr>
        <b/>
        <sz val="14"/>
        <rFont val="Times New Roman"/>
        <family val="1"/>
      </rPr>
      <t>DA</t>
    </r>
  </si>
  <si>
    <t>Numéro de l'opération</t>
  </si>
  <si>
    <t>Acquisition des équipements médicaux de maternités, d'imagerie médical, de chirrurgie dentaire, de laboratpoire et de dialyse au profit des établissements de santé</t>
  </si>
  <si>
    <t>A travers la Wilaya</t>
  </si>
  <si>
    <t>12 mois</t>
  </si>
  <si>
    <t>Etude,suivi;réalisation et équipement d'une polyclinique  avec logement de fonction à ELKARIMIA (en remplacement)</t>
  </si>
  <si>
    <t>Elkarimia</t>
  </si>
  <si>
    <t>18 mois</t>
  </si>
  <si>
    <t>L'assiette fonciere est disponible</t>
  </si>
  <si>
    <t>Etude,suivi;réalisation et équipement d'une polyclinique  avec logement de fonction à TADJENA</t>
  </si>
  <si>
    <t>Tadjena</t>
  </si>
  <si>
    <t>Aménagement  centre de transfusion sanguine de CHLEF</t>
  </si>
  <si>
    <t>CHLEF</t>
  </si>
  <si>
    <t>L'assiette fonciere est disponible ancien batie</t>
  </si>
  <si>
    <r>
      <t xml:space="preserve">Réhabilitation des hopitaux préfabriqués </t>
    </r>
    <r>
      <rPr>
        <sz val="14"/>
        <rFont val="Arial"/>
        <family val="2"/>
      </rPr>
      <t>(EPH OULED MED et CHORFA )</t>
    </r>
    <r>
      <rPr>
        <sz val="12"/>
        <rFont val="Arial"/>
        <family val="2"/>
      </rPr>
      <t xml:space="preserve">  </t>
    </r>
  </si>
  <si>
    <t>*OULED MOHAMED
*CHORFA</t>
  </si>
  <si>
    <t>24 mois</t>
  </si>
  <si>
    <t>Des hopitaux en préfabriqués nécessitant une  réhabilitation</t>
  </si>
  <si>
    <t>Etude,suivi;réalisation et équipement d'une polyclinique  avec logement de fonction à SENJAS (en remplacement)</t>
  </si>
  <si>
    <t>Senjas</t>
  </si>
  <si>
    <t>Etude,suivi;réalisation et équipement d'une polyclinique  avec logement de fonction à OULED FARES (en remplacement)</t>
  </si>
  <si>
    <t>Ouled fares</t>
  </si>
  <si>
    <t>Etude,suivi;réalisation et équipement d'une polyclinique  avec logement de fonction à BOUKADER (en remplacement)</t>
  </si>
  <si>
    <t>DER</t>
  </si>
  <si>
    <t>Etude,suivi;réalisation et équipement d'une polyclinique  avec logement de fonction à DAHRA</t>
  </si>
  <si>
    <t>DAHRA</t>
  </si>
  <si>
    <t>Etude,suivi;réalisation et équipement d'une polyclinique  avec logement de fonction à BENAIRIA (en remplacement)</t>
  </si>
  <si>
    <t>BENAIRIA</t>
  </si>
  <si>
    <t>Etude,suivi;réalisation et équipement d'un EPH à Zeboudja</t>
  </si>
  <si>
    <t>Zeboudja</t>
  </si>
  <si>
    <t>36 mois</t>
  </si>
  <si>
    <t>Etude,suivi;réalisation et équipement d'une polyclinique  avec logement de fonction à OULED BEN ABDELKADER (en remplacement)</t>
  </si>
  <si>
    <t>OULED BEN ABDELKADER</t>
  </si>
  <si>
    <t>Etude,suivi;réalisation et équipement d'une polyclinique  avec logement de fonction à HAY HASSANIA NOUVELLE VILLE CHLEF</t>
  </si>
  <si>
    <t>Etude,suivi;réalisation et équipement d'une polyclinique  avec logement de fonction à HAY ELHORRIA CHLEF(en remplacement)</t>
  </si>
  <si>
    <t>Acquisition des ambulances au profit des établissements de la santé de la wilaya</t>
  </si>
  <si>
    <t>08 mois</t>
  </si>
  <si>
    <t xml:space="preserve">NF 5 733 8 262 102 08 01 </t>
  </si>
  <si>
    <t xml:space="preserve">pour couvrir  équipements médicaux et collectifs </t>
  </si>
  <si>
    <t>Acquisition des équipements médicaux et collectifs au profit de l'UMC  CHORFA</t>
  </si>
  <si>
    <t xml:space="preserve">pour couvrir le lot: équipements du bloc opératoire </t>
  </si>
  <si>
    <t xml:space="preserve">
Réalisation et équipement d'une polyclinique à Abou El Hassen 
</t>
  </si>
  <si>
    <t>NK5 733 5 262 102 12 01</t>
  </si>
  <si>
    <t>pour couvrir le lot: avenant01 :vrd, avenant01 :aménagement éxrerieur;fluides médicaux; raccordement en EE et gaz, banalyseur ,facture ANEP</t>
  </si>
  <si>
    <t>Secteur 7:  INFRASTRUCTURES SOCIAUX CULTURELLE</t>
  </si>
  <si>
    <t xml:space="preserve"> Etude et réalisation d'un hôpital de 60 lits à Ain Merane</t>
  </si>
  <si>
    <t>N.F5,731,1,262,102,08,01</t>
  </si>
  <si>
    <t xml:space="preserve">Etude ,suivi et réalisation et equipement d'une polyclinique à Bouzghaia </t>
  </si>
  <si>
    <t>NK 5,733,5,626,102,13,02</t>
  </si>
  <si>
    <t>pour la prise  en charge les travaux cadre avenant, indeminisation et frais de divers branchement (gaz + éléctricite et équipement)</t>
  </si>
  <si>
    <r>
      <t xml:space="preserve">NF5 731 1 262 102 08 01 </t>
    </r>
    <r>
      <rPr>
        <sz val="19"/>
        <rFont val="Times New Roman"/>
        <family val="1"/>
      </rPr>
      <t xml:space="preserve">
Etude et réalisation d'un hopital de 60 lits à Ain-Merane.</t>
    </r>
  </si>
  <si>
    <r>
      <rPr>
        <b/>
        <sz val="18"/>
        <rFont val="Times New Roman"/>
        <family val="1"/>
      </rPr>
      <t>NK5 731 1 262 102 13 01</t>
    </r>
    <r>
      <rPr>
        <sz val="18"/>
        <rFont val="Times New Roman"/>
        <family val="1"/>
      </rPr>
      <t xml:space="preserve">
Etude, réalisation et équipement d'un hôpital mère et enfant   </t>
    </r>
  </si>
  <si>
    <t>Acquisition d’équipements médicaux et collectifs au profit de l’UMC de Chorfa à Chlef. (T 2019)</t>
  </si>
  <si>
    <t>Acquisition d’équipements médicaux et collectifs au profit de l’EPH 60 lits de Ain Merane. (T 2019)</t>
  </si>
  <si>
    <r>
      <t xml:space="preserve">NF5 733 8 262  102 08 01 
</t>
    </r>
    <r>
      <rPr>
        <sz val="19"/>
        <rFont val="Times New Roman"/>
        <family val="1"/>
      </rPr>
      <t>Etude complémentaire, suivi, realisation et équipement d'un centre Anti-cancereux à Chlef.</t>
    </r>
  </si>
  <si>
    <r>
      <rPr>
        <b/>
        <sz val="18"/>
        <rFont val="Times New Roman"/>
        <family val="1"/>
      </rPr>
      <t>NK5 733 5 262 102 13 02</t>
    </r>
    <r>
      <rPr>
        <sz val="18"/>
        <rFont val="Times New Roman"/>
        <family val="1"/>
      </rPr>
      <t xml:space="preserve">
Etude, suivi, Réalisation et équipement d'une polyclinique   à Bouzghaia,</t>
    </r>
  </si>
  <si>
    <r>
      <t>NF5 733 5 262 102 08 01</t>
    </r>
    <r>
      <rPr>
        <sz val="19"/>
        <rFont val="Times New Roman"/>
        <family val="1"/>
      </rPr>
      <t xml:space="preserve">
Etude et réalisation d' une polycliniques avec maternité à Beni Haoua.</t>
    </r>
  </si>
  <si>
    <r>
      <rPr>
        <b/>
        <sz val="18"/>
        <rFont val="Times New Roman"/>
        <family val="1"/>
      </rPr>
      <t>NK5 733 4 262 102 13 03</t>
    </r>
    <r>
      <rPr>
        <sz val="18"/>
        <rFont val="Times New Roman"/>
        <family val="1"/>
      </rPr>
      <t xml:space="preserve">
Acquisition d'équipements médicaux et collectifs au profit des UMC + maternité,</t>
    </r>
  </si>
  <si>
    <r>
      <t>NK5 733 5 262 102 12 01</t>
    </r>
    <r>
      <rPr>
        <sz val="18"/>
        <rFont val="Times New Roman"/>
        <family val="1"/>
      </rPr>
      <t xml:space="preserve">
Réalisation et équipement d'une polyclinique à Abou El Hassen </t>
    </r>
  </si>
  <si>
    <r>
      <t>NK5 733 5 262 102 14 01</t>
    </r>
    <r>
      <rPr>
        <sz val="18"/>
        <rFont val="Times New Roman"/>
        <family val="1"/>
      </rPr>
      <t xml:space="preserve">
Etude, suivi, réalisation et équipement d’une polyclinique à Oued Sly  </t>
    </r>
  </si>
  <si>
    <r>
      <t xml:space="preserve">NK5 733 6 262 102 11 01           
</t>
    </r>
    <r>
      <rPr>
        <sz val="18"/>
        <rFont val="Times New Roman"/>
        <family val="1"/>
      </rPr>
      <t>Aménagement de l'Urgence medico chirurgicale en services de maternité et logements de fonction et annexes</t>
    </r>
  </si>
  <si>
    <r>
      <rPr>
        <b/>
        <sz val="18"/>
        <rFont val="Times New Roman"/>
        <family val="1"/>
      </rPr>
      <t>NK5 733 6 262 102 13 01</t>
    </r>
    <r>
      <rPr>
        <sz val="18"/>
        <rFont val="Times New Roman"/>
        <family val="1"/>
      </rPr>
      <t xml:space="preserve">
Aménagement des structures légères </t>
    </r>
  </si>
  <si>
    <r>
      <t>NK5 733 9 262 102 12 02</t>
    </r>
    <r>
      <rPr>
        <sz val="18"/>
        <rFont val="Times New Roman"/>
        <family val="1"/>
      </rPr>
      <t xml:space="preserve">
Étude et suivi pour la réalisation d'une polyclinique à Abou El Hassen </t>
    </r>
  </si>
  <si>
    <t>Renouvellement des équipement médicaux au profit des établissements publics de la santé à travers la Wilaya de Chlef. (T 2020)</t>
  </si>
  <si>
    <r>
      <rPr>
        <b/>
        <sz val="18"/>
        <rFont val="Times New Roman"/>
        <family val="1"/>
      </rPr>
      <t>NE5 643 2 262 102 18 01</t>
    </r>
    <r>
      <rPr>
        <sz val="18"/>
        <rFont val="Times New Roman"/>
        <family val="1"/>
      </rPr>
      <t xml:space="preserve">
Acquisition d’équipements collectifs au profit de l’école de formation paramédicale de Chlef (tranche 2018)</t>
    </r>
  </si>
  <si>
    <r>
      <t xml:space="preserve">NK5 643 8 262 102 10 01
</t>
    </r>
    <r>
      <rPr>
        <sz val="18"/>
        <rFont val="Times New Roman"/>
        <family val="1"/>
      </rPr>
      <t xml:space="preserve">Réhabilitation de l' école de formation para- médicale </t>
    </r>
  </si>
  <si>
    <t>pour la prise en charge le lot  :   climatisation(la tranche conditionnelle )+ avenant (lot: électricité)</t>
  </si>
  <si>
    <t>Etude complémentaire, suivi, realisation et équipement d'un centre Anti-cancereux à Chlef.</t>
  </si>
  <si>
    <t>P.E.C pysyque
fin 2018</t>
  </si>
  <si>
    <t>Livraisons 2019</t>
  </si>
  <si>
    <t>Prévus 2020</t>
  </si>
  <si>
    <t xml:space="preserve">NE 5 733 4 262 102 19 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</si>
</sst>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#,##0\ &quot;€&quot;;\-#,##0\ &quot;€&quot;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€]\ * #,##0.00_-;_-[$€]\ * #,##0.00\-;_-[$€]\ * &quot;-&quot;??_-;_-@_-"/>
    <numFmt numFmtId="165" formatCode="&quot;د.ج.‏&quot;\ #,##0.00_-;&quot;د.ج.‏&quot;\ #,##0.00\-"/>
    <numFmt numFmtId="166" formatCode="_-* #,##0.00_-;_-* #,##0.00\-;_-* &quot;-&quot;??_-;_-@_-"/>
    <numFmt numFmtId="167" formatCode="&quot;د.ج.‏&quot;\ #,##0_-;&quot;د.ج.‏&quot;\ #,##0\-"/>
    <numFmt numFmtId="168" formatCode="&quot;د.ج.‏&quot;\ #,##0.00_-;[Red]&quot;د.ج.‏&quot;\ #,##0.00\-"/>
    <numFmt numFmtId="169" formatCode="_-&quot;د.ج.‏&quot;\ * #,##0_-;_-&quot;د.ج.‏&quot;\ * #,##0\-;_-&quot;د.ج.‏&quot;\ * &quot;-&quot;_-;_-@_-"/>
    <numFmt numFmtId="170" formatCode="#,##0;[Red]#,##0"/>
  </numFmts>
  <fonts count="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 Narrow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8"/>
      <name val="Arial"/>
      <family val="2"/>
    </font>
    <font>
      <sz val="14"/>
      <color rgb="FFFF000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30"/>
      <name val="Times New Roman"/>
      <family val="1"/>
    </font>
    <font>
      <b/>
      <sz val="18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b/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24"/>
      <name val="Times New Roman"/>
      <family val="1"/>
    </font>
    <font>
      <b/>
      <sz val="24"/>
      <name val="Arial"/>
      <family val="2"/>
    </font>
    <font>
      <sz val="11"/>
      <name val="Arial"/>
      <family val="2"/>
    </font>
    <font>
      <sz val="15"/>
      <color rgb="FFFF0000"/>
      <name val="Times New Roman"/>
      <family val="1"/>
    </font>
    <font>
      <sz val="12"/>
      <color rgb="FFFF0000"/>
      <name val="Times New Roman"/>
      <family val="1"/>
    </font>
    <font>
      <sz val="18"/>
      <name val="Arial Unicode MS"/>
      <family val="2"/>
    </font>
    <font>
      <sz val="18"/>
      <name val="Arial"/>
      <family val="2"/>
    </font>
    <font>
      <b/>
      <sz val="16"/>
      <color rgb="FFFF0000"/>
      <name val="Arial"/>
      <family val="2"/>
    </font>
    <font>
      <sz val="15"/>
      <name val="Times New Roman"/>
      <family val="1"/>
    </font>
    <font>
      <b/>
      <sz val="15"/>
      <name val="Times New Roman"/>
      <family val="1"/>
    </font>
    <font>
      <b/>
      <vertAlign val="superscript"/>
      <sz val="16"/>
      <name val="Times New Roman"/>
      <family val="1"/>
    </font>
    <font>
      <b/>
      <sz val="9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vertAlign val="superscript"/>
      <sz val="14"/>
      <name val="Times New Roman"/>
      <family val="1"/>
    </font>
    <font>
      <sz val="15"/>
      <name val="Arial"/>
      <family val="2"/>
    </font>
    <font>
      <sz val="16"/>
      <color indexed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theme="1"/>
      <name val="Cambria"/>
      <family val="1"/>
      <scheme val="major"/>
    </font>
    <font>
      <sz val="16"/>
      <name val="Calibir"/>
    </font>
    <font>
      <b/>
      <sz val="19"/>
      <name val="Times New Roman"/>
      <family val="1"/>
    </font>
    <font>
      <sz val="19"/>
      <name val="Times New Roman"/>
      <family val="1"/>
    </font>
    <font>
      <sz val="10"/>
      <name val="MS Sans Serif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89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20" borderId="1" applyNumberFormat="0" applyAlignment="0" applyProtection="0"/>
    <xf numFmtId="0" fontId="13" fillId="0" borderId="2" applyNumberFormat="0" applyFill="0" applyAlignment="0" applyProtection="0"/>
    <xf numFmtId="0" fontId="6" fillId="21" borderId="3" applyNumberFormat="0" applyFont="0" applyAlignment="0" applyProtection="0"/>
    <xf numFmtId="0" fontId="14" fillId="7" borderId="1" applyNumberFormat="0" applyAlignment="0" applyProtection="0"/>
    <xf numFmtId="164" fontId="9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17" fillId="4" borderId="0" applyNumberFormat="0" applyBorder="0" applyAlignment="0" applyProtection="0"/>
    <xf numFmtId="0" fontId="18" fillId="20" borderId="4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7" fillId="0" borderId="8" applyNumberFormat="0" applyFill="0" applyAlignment="0" applyProtection="0"/>
    <xf numFmtId="0" fontId="24" fillId="23" borderId="9" applyNumberFormat="0" applyAlignment="0" applyProtection="0"/>
    <xf numFmtId="0" fontId="6" fillId="0" borderId="0"/>
    <xf numFmtId="0" fontId="6" fillId="0" borderId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31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8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21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2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8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3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1" fillId="0" borderId="19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6" fillId="21" borderId="3" applyNumberFormat="0" applyFon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22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33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18" fillId="30" borderId="4" applyNumberFormat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36" fillId="0" borderId="20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37" fillId="0" borderId="21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38" fillId="0" borderId="22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23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0" fontId="24" fillId="23" borderId="9" applyNumberFormat="0" applyAlignment="0" applyProtection="0"/>
    <xf numFmtId="5" fontId="6" fillId="0" borderId="0" applyFon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5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0" borderId="2" applyNumberFormat="0" applyFill="0" applyAlignment="0" applyProtection="0"/>
    <xf numFmtId="0" fontId="24" fillId="23" borderId="9" applyNumberFormat="0" applyAlignment="0" applyProtection="0"/>
    <xf numFmtId="0" fontId="6" fillId="21" borderId="3" applyNumberFormat="0" applyFont="0" applyAlignment="0" applyProtection="0"/>
    <xf numFmtId="0" fontId="14" fillId="7" borderId="1" applyNumberFormat="0" applyAlignment="0" applyProtection="0"/>
    <xf numFmtId="0" fontId="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14" fillId="7" borderId="1" applyNumberFormat="0" applyAlignment="0" applyProtection="0"/>
    <xf numFmtId="0" fontId="13" fillId="0" borderId="2" applyNumberFormat="0" applyFill="0" applyAlignment="0" applyProtection="0"/>
    <xf numFmtId="16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6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21" borderId="3" applyNumberFormat="0" applyFont="0" applyAlignment="0" applyProtection="0"/>
    <xf numFmtId="0" fontId="18" fillId="20" borderId="4" applyNumberFormat="0" applyAlignment="0" applyProtection="0"/>
    <xf numFmtId="0" fontId="18" fillId="20" borderId="4" applyNumberFormat="0" applyAlignment="0" applyProtection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7" fillId="0" borderId="8" applyNumberFormat="0" applyFill="0" applyAlignment="0" applyProtection="0"/>
    <xf numFmtId="0" fontId="24" fillId="23" borderId="9" applyNumberFormat="0" applyAlignment="0" applyProtection="0"/>
    <xf numFmtId="0" fontId="11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0" fontId="8" fillId="0" borderId="0"/>
    <xf numFmtId="0" fontId="1" fillId="0" borderId="0"/>
    <xf numFmtId="0" fontId="74" fillId="0" borderId="0"/>
  </cellStyleXfs>
  <cellXfs count="260">
    <xf numFmtId="0" fontId="0" fillId="0" borderId="0" xfId="0"/>
    <xf numFmtId="0" fontId="30" fillId="0" borderId="0" xfId="40" applyFont="1"/>
    <xf numFmtId="0" fontId="30" fillId="0" borderId="0" xfId="40" applyFont="1" applyAlignment="1">
      <alignment horizontal="center"/>
    </xf>
    <xf numFmtId="0" fontId="30" fillId="0" borderId="0" xfId="40" applyFont="1" applyAlignment="1">
      <alignment horizontal="center" vertical="center"/>
    </xf>
    <xf numFmtId="0" fontId="25" fillId="0" borderId="0" xfId="51" applyFont="1"/>
    <xf numFmtId="0" fontId="26" fillId="0" borderId="0" xfId="51" applyFont="1" applyFill="1" applyBorder="1" applyAlignment="1">
      <alignment vertical="center"/>
    </xf>
    <xf numFmtId="0" fontId="29" fillId="25" borderId="0" xfId="51" applyFont="1" applyFill="1"/>
    <xf numFmtId="0" fontId="40" fillId="0" borderId="0" xfId="40" applyFont="1" applyAlignment="1">
      <alignment horizontal="center"/>
    </xf>
    <xf numFmtId="3" fontId="40" fillId="0" borderId="0" xfId="40" applyNumberFormat="1" applyFont="1" applyAlignment="1">
      <alignment horizontal="center" vertical="center"/>
    </xf>
    <xf numFmtId="3" fontId="40" fillId="0" borderId="0" xfId="40" applyNumberFormat="1" applyFont="1" applyAlignment="1">
      <alignment horizontal="center"/>
    </xf>
    <xf numFmtId="0" fontId="41" fillId="0" borderId="0" xfId="51" applyFont="1" applyAlignment="1">
      <alignment horizontal="left" vertical="center" wrapText="1" readingOrder="1"/>
    </xf>
    <xf numFmtId="0" fontId="41" fillId="0" borderId="0" xfId="51" applyFont="1" applyAlignment="1">
      <alignment horizontal="center"/>
    </xf>
    <xf numFmtId="0" fontId="41" fillId="0" borderId="0" xfId="51" applyFont="1" applyAlignment="1">
      <alignment horizontal="center" vertical="center"/>
    </xf>
    <xf numFmtId="0" fontId="28" fillId="0" borderId="0" xfId="51" applyFont="1" applyBorder="1" applyAlignment="1"/>
    <xf numFmtId="0" fontId="43" fillId="0" borderId="0" xfId="51" applyFont="1" applyBorder="1" applyAlignment="1">
      <alignment vertical="center" wrapText="1" readingOrder="1"/>
    </xf>
    <xf numFmtId="3" fontId="30" fillId="0" borderId="0" xfId="40" applyNumberFormat="1" applyFont="1" applyAlignment="1">
      <alignment horizontal="center" vertical="center"/>
    </xf>
    <xf numFmtId="0" fontId="46" fillId="0" borderId="0" xfId="51" applyFont="1"/>
    <xf numFmtId="0" fontId="25" fillId="0" borderId="0" xfId="51" applyFont="1" applyAlignment="1">
      <alignment horizontal="center"/>
    </xf>
    <xf numFmtId="0" fontId="47" fillId="26" borderId="0" xfId="51" applyFont="1" applyFill="1" applyAlignment="1">
      <alignment wrapText="1"/>
    </xf>
    <xf numFmtId="3" fontId="44" fillId="27" borderId="11" xfId="51" applyNumberFormat="1" applyFont="1" applyFill="1" applyBorder="1" applyAlignment="1">
      <alignment horizontal="center" vertical="center" wrapText="1"/>
    </xf>
    <xf numFmtId="0" fontId="48" fillId="0" borderId="0" xfId="51" applyFont="1" applyFill="1" applyBorder="1" applyAlignment="1">
      <alignment vertical="center" wrapText="1"/>
    </xf>
    <xf numFmtId="0" fontId="48" fillId="0" borderId="0" xfId="51" applyFont="1" applyAlignment="1">
      <alignment wrapText="1"/>
    </xf>
    <xf numFmtId="0" fontId="49" fillId="0" borderId="0" xfId="51" applyFont="1" applyAlignment="1">
      <alignment wrapText="1"/>
    </xf>
    <xf numFmtId="3" fontId="49" fillId="0" borderId="0" xfId="51" applyNumberFormat="1" applyFont="1" applyAlignment="1">
      <alignment wrapText="1"/>
    </xf>
    <xf numFmtId="0" fontId="48" fillId="0" borderId="10" xfId="51" applyFont="1" applyFill="1" applyBorder="1" applyAlignment="1">
      <alignment vertical="center" wrapText="1"/>
    </xf>
    <xf numFmtId="0" fontId="48" fillId="0" borderId="10" xfId="51" applyFont="1" applyBorder="1" applyAlignment="1">
      <alignment wrapText="1"/>
    </xf>
    <xf numFmtId="0" fontId="47" fillId="25" borderId="0" xfId="51" applyFont="1" applyFill="1" applyAlignment="1">
      <alignment wrapText="1"/>
    </xf>
    <xf numFmtId="0" fontId="47" fillId="25" borderId="11" xfId="51" applyFont="1" applyFill="1" applyBorder="1" applyAlignment="1">
      <alignment horizontal="center" vertical="center" wrapText="1"/>
    </xf>
    <xf numFmtId="0" fontId="47" fillId="32" borderId="11" xfId="51" applyFont="1" applyFill="1" applyBorder="1" applyAlignment="1">
      <alignment horizontal="left" vertical="center" wrapText="1"/>
    </xf>
    <xf numFmtId="3" fontId="47" fillId="32" borderId="11" xfId="51" applyNumberFormat="1" applyFont="1" applyFill="1" applyBorder="1" applyAlignment="1">
      <alignment horizontal="center" vertical="center" wrapText="1"/>
    </xf>
    <xf numFmtId="0" fontId="50" fillId="32" borderId="0" xfId="51" applyFont="1" applyFill="1" applyBorder="1" applyAlignment="1">
      <alignment wrapText="1"/>
    </xf>
    <xf numFmtId="0" fontId="47" fillId="26" borderId="11" xfId="51" applyFont="1" applyFill="1" applyBorder="1" applyAlignment="1">
      <alignment vertical="center" wrapText="1"/>
    </xf>
    <xf numFmtId="3" fontId="47" fillId="26" borderId="11" xfId="51" applyNumberFormat="1" applyFont="1" applyFill="1" applyBorder="1" applyAlignment="1">
      <alignment horizontal="center" vertical="center" wrapText="1"/>
    </xf>
    <xf numFmtId="0" fontId="47" fillId="31" borderId="12" xfId="51" applyFont="1" applyFill="1" applyBorder="1" applyAlignment="1">
      <alignment horizontal="center" vertical="center" wrapText="1"/>
    </xf>
    <xf numFmtId="3" fontId="47" fillId="31" borderId="11" xfId="51" applyNumberFormat="1" applyFont="1" applyFill="1" applyBorder="1" applyAlignment="1">
      <alignment horizontal="center" vertical="center" wrapText="1"/>
    </xf>
    <xf numFmtId="0" fontId="47" fillId="31" borderId="0" xfId="51" applyFont="1" applyFill="1" applyAlignment="1">
      <alignment horizontal="center" wrapText="1"/>
    </xf>
    <xf numFmtId="3" fontId="48" fillId="26" borderId="10" xfId="51" applyNumberFormat="1" applyFont="1" applyFill="1" applyBorder="1" applyAlignment="1">
      <alignment horizontal="left" vertical="center" wrapText="1"/>
    </xf>
    <xf numFmtId="3" fontId="50" fillId="32" borderId="0" xfId="51" applyNumberFormat="1" applyFont="1" applyFill="1" applyBorder="1" applyAlignment="1">
      <alignment wrapText="1"/>
    </xf>
    <xf numFmtId="0" fontId="48" fillId="0" borderId="0" xfId="51" applyFont="1" applyFill="1" applyBorder="1" applyAlignment="1">
      <alignment vertical="center"/>
    </xf>
    <xf numFmtId="3" fontId="49" fillId="0" borderId="0" xfId="553" applyNumberFormat="1" applyFont="1" applyAlignment="1">
      <alignment horizontal="center" vertical="center"/>
    </xf>
    <xf numFmtId="3" fontId="48" fillId="0" borderId="0" xfId="553" applyNumberFormat="1" applyFont="1" applyAlignment="1">
      <alignment horizontal="center" vertical="center"/>
    </xf>
    <xf numFmtId="0" fontId="49" fillId="0" borderId="0" xfId="553" applyFont="1" applyBorder="1"/>
    <xf numFmtId="0" fontId="48" fillId="0" borderId="0" xfId="553" applyFont="1" applyAlignment="1">
      <alignment horizontal="center" vertical="center"/>
    </xf>
    <xf numFmtId="0" fontId="48" fillId="24" borderId="0" xfId="33" applyFont="1" applyFill="1" applyBorder="1" applyAlignment="1">
      <alignment horizontal="center" vertical="center"/>
    </xf>
    <xf numFmtId="0" fontId="48" fillId="25" borderId="14" xfId="553" applyFont="1" applyFill="1" applyBorder="1" applyAlignment="1">
      <alignment horizontal="center" vertical="center" wrapText="1"/>
    </xf>
    <xf numFmtId="0" fontId="49" fillId="25" borderId="0" xfId="33" applyFont="1" applyFill="1"/>
    <xf numFmtId="0" fontId="42" fillId="0" borderId="0" xfId="51" applyFont="1" applyFill="1" applyBorder="1" applyAlignment="1">
      <alignment vertical="center"/>
    </xf>
    <xf numFmtId="3" fontId="46" fillId="0" borderId="0" xfId="51" applyNumberFormat="1" applyFont="1"/>
    <xf numFmtId="0" fontId="41" fillId="0" borderId="0" xfId="51" applyFont="1"/>
    <xf numFmtId="0" fontId="45" fillId="0" borderId="0" xfId="51" applyFont="1" applyBorder="1" applyAlignment="1"/>
    <xf numFmtId="3" fontId="28" fillId="26" borderId="10" xfId="51" applyNumberFormat="1" applyFont="1" applyFill="1" applyBorder="1" applyAlignment="1">
      <alignment horizontal="left" vertical="center" wrapText="1"/>
    </xf>
    <xf numFmtId="0" fontId="42" fillId="33" borderId="11" xfId="979" applyFont="1" applyFill="1" applyBorder="1" applyAlignment="1">
      <alignment horizontal="center" vertical="center" wrapText="1" readingOrder="1"/>
    </xf>
    <xf numFmtId="0" fontId="42" fillId="33" borderId="11" xfId="979" applyFont="1" applyFill="1" applyBorder="1" applyAlignment="1">
      <alignment horizontal="center" vertical="center" wrapText="1"/>
    </xf>
    <xf numFmtId="0" fontId="42" fillId="34" borderId="11" xfId="979" applyFont="1" applyFill="1" applyBorder="1" applyAlignment="1">
      <alignment horizontal="left" vertical="center" wrapText="1" readingOrder="1"/>
    </xf>
    <xf numFmtId="0" fontId="42" fillId="34" borderId="11" xfId="979" applyFont="1" applyFill="1" applyBorder="1" applyAlignment="1">
      <alignment horizontal="center" vertical="center" wrapText="1" readingOrder="1"/>
    </xf>
    <xf numFmtId="0" fontId="47" fillId="0" borderId="0" xfId="51" applyFont="1" applyFill="1" applyBorder="1" applyAlignment="1">
      <alignment vertical="center"/>
    </xf>
    <xf numFmtId="0" fontId="49" fillId="0" borderId="0" xfId="51" applyFont="1"/>
    <xf numFmtId="0" fontId="6" fillId="25" borderId="0" xfId="51" applyFont="1" applyFill="1"/>
    <xf numFmtId="0" fontId="53" fillId="25" borderId="0" xfId="51" applyFont="1" applyFill="1"/>
    <xf numFmtId="0" fontId="44" fillId="25" borderId="11" xfId="980" applyFont="1" applyFill="1" applyBorder="1" applyAlignment="1">
      <alignment horizontal="center" vertical="center" wrapText="1"/>
    </xf>
    <xf numFmtId="0" fontId="44" fillId="25" borderId="11" xfId="980" applyFont="1" applyFill="1" applyBorder="1" applyAlignment="1">
      <alignment horizontal="center" vertical="center" wrapText="1" readingOrder="1"/>
    </xf>
    <xf numFmtId="3" fontId="54" fillId="0" borderId="0" xfId="58" applyNumberFormat="1" applyFont="1"/>
    <xf numFmtId="0" fontId="54" fillId="0" borderId="0" xfId="58" applyFont="1"/>
    <xf numFmtId="0" fontId="30" fillId="0" borderId="0" xfId="58" applyFont="1"/>
    <xf numFmtId="0" fontId="30" fillId="0" borderId="0" xfId="58" applyFont="1" applyAlignment="1">
      <alignment horizontal="center"/>
    </xf>
    <xf numFmtId="0" fontId="55" fillId="0" borderId="0" xfId="33" applyFont="1" applyBorder="1" applyAlignment="1">
      <alignment horizontal="left" vertical="center"/>
    </xf>
    <xf numFmtId="1" fontId="55" fillId="0" borderId="0" xfId="33" applyNumberFormat="1" applyFont="1" applyAlignment="1">
      <alignment horizontal="center" vertical="center"/>
    </xf>
    <xf numFmtId="0" fontId="55" fillId="0" borderId="0" xfId="33" applyFont="1" applyAlignment="1">
      <alignment horizontal="center" vertical="center"/>
    </xf>
    <xf numFmtId="0" fontId="55" fillId="0" borderId="0" xfId="33" applyFont="1"/>
    <xf numFmtId="0" fontId="50" fillId="0" borderId="0" xfId="51" applyFont="1"/>
    <xf numFmtId="3" fontId="47" fillId="26" borderId="10" xfId="51" applyNumberFormat="1" applyFont="1" applyFill="1" applyBorder="1" applyAlignment="1">
      <alignment horizontal="left" vertical="center" wrapText="1"/>
    </xf>
    <xf numFmtId="3" fontId="44" fillId="0" borderId="0" xfId="51" applyNumberFormat="1" applyFont="1" applyBorder="1" applyAlignment="1">
      <alignment horizontal="center" vertical="center"/>
    </xf>
    <xf numFmtId="0" fontId="44" fillId="0" borderId="0" xfId="51" applyFont="1" applyAlignment="1">
      <alignment horizontal="center" vertical="center"/>
    </xf>
    <xf numFmtId="0" fontId="50" fillId="25" borderId="0" xfId="51" applyFont="1" applyFill="1"/>
    <xf numFmtId="0" fontId="49" fillId="25" borderId="0" xfId="51" applyFont="1" applyFill="1"/>
    <xf numFmtId="3" fontId="48" fillId="25" borderId="11" xfId="51" applyNumberFormat="1" applyFont="1" applyFill="1" applyBorder="1" applyAlignment="1">
      <alignment horizontal="center" vertical="center" wrapText="1"/>
    </xf>
    <xf numFmtId="0" fontId="50" fillId="35" borderId="0" xfId="51" applyFont="1" applyFill="1" applyBorder="1" applyAlignment="1">
      <alignment wrapText="1"/>
    </xf>
    <xf numFmtId="0" fontId="47" fillId="27" borderId="11" xfId="51" applyFont="1" applyFill="1" applyBorder="1" applyAlignment="1">
      <alignment vertical="center" wrapText="1"/>
    </xf>
    <xf numFmtId="3" fontId="47" fillId="27" borderId="11" xfId="51" applyNumberFormat="1" applyFont="1" applyFill="1" applyBorder="1" applyAlignment="1">
      <alignment horizontal="center" vertical="center" wrapText="1"/>
    </xf>
    <xf numFmtId="0" fontId="47" fillId="27" borderId="0" xfId="51" applyFont="1" applyFill="1" applyAlignment="1">
      <alignment wrapText="1"/>
    </xf>
    <xf numFmtId="0" fontId="47" fillId="36" borderId="12" xfId="51" applyFont="1" applyFill="1" applyBorder="1" applyAlignment="1">
      <alignment horizontal="center" vertical="center" wrapText="1"/>
    </xf>
    <xf numFmtId="3" fontId="47" fillId="36" borderId="11" xfId="51" applyNumberFormat="1" applyFont="1" applyFill="1" applyBorder="1" applyAlignment="1">
      <alignment horizontal="center" vertical="center" wrapText="1"/>
    </xf>
    <xf numFmtId="3" fontId="44" fillId="36" borderId="11" xfId="51" applyNumberFormat="1" applyFont="1" applyFill="1" applyBorder="1" applyAlignment="1">
      <alignment horizontal="center" vertical="center" wrapText="1"/>
    </xf>
    <xf numFmtId="3" fontId="47" fillId="0" borderId="0" xfId="51" applyNumberFormat="1" applyFont="1" applyBorder="1" applyAlignment="1">
      <alignment horizontal="center"/>
    </xf>
    <xf numFmtId="3" fontId="47" fillId="25" borderId="11" xfId="51" applyNumberFormat="1" applyFont="1" applyFill="1" applyBorder="1" applyAlignment="1">
      <alignment horizontal="center" vertical="center" wrapText="1"/>
    </xf>
    <xf numFmtId="3" fontId="50" fillId="26" borderId="11" xfId="51" applyNumberFormat="1" applyFont="1" applyFill="1" applyBorder="1" applyAlignment="1">
      <alignment horizontal="center" vertical="center" wrapText="1"/>
    </xf>
    <xf numFmtId="0" fontId="47" fillId="26" borderId="16" xfId="51" applyFont="1" applyFill="1" applyBorder="1" applyAlignment="1">
      <alignment horizontal="left" vertical="center" wrapText="1"/>
    </xf>
    <xf numFmtId="0" fontId="47" fillId="26" borderId="0" xfId="51" applyFont="1" applyFill="1" applyBorder="1" applyAlignment="1">
      <alignment horizontal="center" vertical="center" wrapText="1"/>
    </xf>
    <xf numFmtId="3" fontId="47" fillId="26" borderId="0" xfId="51" applyNumberFormat="1" applyFont="1" applyFill="1" applyBorder="1" applyAlignment="1">
      <alignment horizontal="center" vertical="center" wrapText="1"/>
    </xf>
    <xf numFmtId="0" fontId="50" fillId="26" borderId="0" xfId="51" applyFont="1" applyFill="1" applyBorder="1" applyAlignment="1">
      <alignment wrapText="1"/>
    </xf>
    <xf numFmtId="0" fontId="49" fillId="35" borderId="0" xfId="33" applyFont="1" applyFill="1"/>
    <xf numFmtId="0" fontId="49" fillId="26" borderId="0" xfId="33" applyFont="1" applyFill="1"/>
    <xf numFmtId="0" fontId="49" fillId="0" borderId="0" xfId="33" applyFont="1" applyFill="1"/>
    <xf numFmtId="0" fontId="41" fillId="0" borderId="11" xfId="52" applyFont="1" applyBorder="1" applyAlignment="1">
      <alignment vertical="center"/>
    </xf>
    <xf numFmtId="0" fontId="42" fillId="24" borderId="11" xfId="52" applyFont="1" applyFill="1" applyBorder="1" applyAlignment="1">
      <alignment horizontal="center" vertical="center"/>
    </xf>
    <xf numFmtId="0" fontId="41" fillId="0" borderId="11" xfId="52" applyFont="1" applyBorder="1" applyAlignment="1">
      <alignment horizontal="center" vertical="center"/>
    </xf>
    <xf numFmtId="0" fontId="41" fillId="24" borderId="11" xfId="52" applyFont="1" applyFill="1" applyBorder="1" applyAlignment="1">
      <alignment horizontal="center" vertical="center"/>
    </xf>
    <xf numFmtId="0" fontId="41" fillId="0" borderId="0" xfId="51" applyFont="1" applyAlignment="1">
      <alignment vertical="center" readingOrder="1"/>
    </xf>
    <xf numFmtId="0" fontId="41" fillId="24" borderId="11" xfId="52" applyFont="1" applyFill="1" applyBorder="1" applyAlignment="1">
      <alignment horizontal="left" vertical="center"/>
    </xf>
    <xf numFmtId="3" fontId="41" fillId="0" borderId="11" xfId="51" applyNumberFormat="1" applyFont="1" applyFill="1" applyBorder="1" applyAlignment="1">
      <alignment horizontal="center" vertical="center" wrapText="1"/>
    </xf>
    <xf numFmtId="0" fontId="41" fillId="26" borderId="0" xfId="51" applyFont="1" applyFill="1" applyAlignment="1">
      <alignment vertical="center" readingOrder="1"/>
    </xf>
    <xf numFmtId="0" fontId="41" fillId="26" borderId="11" xfId="0" applyFont="1" applyFill="1" applyBorder="1" applyAlignment="1">
      <alignment horizontal="left" vertical="center" wrapText="1"/>
    </xf>
    <xf numFmtId="0" fontId="47" fillId="36" borderId="0" xfId="51" applyFont="1" applyFill="1" applyAlignment="1">
      <alignment wrapText="1"/>
    </xf>
    <xf numFmtId="0" fontId="58" fillId="26" borderId="0" xfId="51" applyFont="1" applyFill="1" applyAlignment="1">
      <alignment wrapText="1"/>
    </xf>
    <xf numFmtId="0" fontId="47" fillId="26" borderId="16" xfId="51" applyFont="1" applyFill="1" applyBorder="1" applyAlignment="1">
      <alignment horizontal="left" vertical="center" wrapText="1"/>
    </xf>
    <xf numFmtId="0" fontId="6" fillId="0" borderId="0" xfId="33" applyFont="1"/>
    <xf numFmtId="3" fontId="42" fillId="24" borderId="0" xfId="51" applyNumberFormat="1" applyFont="1" applyFill="1" applyBorder="1" applyAlignment="1">
      <alignment horizontal="left" vertical="center" wrapText="1"/>
    </xf>
    <xf numFmtId="0" fontId="41" fillId="0" borderId="0" xfId="58" applyFont="1" applyAlignment="1">
      <alignment horizontal="center"/>
    </xf>
    <xf numFmtId="0" fontId="41" fillId="26" borderId="0" xfId="58" applyFont="1" applyFill="1"/>
    <xf numFmtId="3" fontId="41" fillId="0" borderId="0" xfId="58" applyNumberFormat="1" applyFont="1"/>
    <xf numFmtId="3" fontId="59" fillId="0" borderId="0" xfId="58" applyNumberFormat="1" applyFont="1"/>
    <xf numFmtId="0" fontId="41" fillId="0" borderId="0" xfId="58" applyFont="1"/>
    <xf numFmtId="0" fontId="41" fillId="0" borderId="0" xfId="58" applyFont="1" applyAlignment="1">
      <alignment wrapText="1"/>
    </xf>
    <xf numFmtId="0" fontId="59" fillId="0" borderId="0" xfId="58" applyFont="1"/>
    <xf numFmtId="0" fontId="41" fillId="0" borderId="0" xfId="58" applyFont="1" applyAlignment="1">
      <alignment horizontal="left" vertical="center" wrapText="1"/>
    </xf>
    <xf numFmtId="0" fontId="60" fillId="26" borderId="0" xfId="51" applyFont="1" applyFill="1" applyBorder="1" applyAlignment="1">
      <alignment vertical="center" wrapText="1"/>
    </xf>
    <xf numFmtId="0" fontId="62" fillId="0" borderId="0" xfId="51" applyFont="1" applyBorder="1" applyAlignment="1">
      <alignment horizontal="right"/>
    </xf>
    <xf numFmtId="0" fontId="63" fillId="0" borderId="0" xfId="58" applyFont="1" applyAlignment="1">
      <alignment horizontal="left" vertical="center" wrapText="1"/>
    </xf>
    <xf numFmtId="0" fontId="26" fillId="25" borderId="11" xfId="58" applyFont="1" applyFill="1" applyBorder="1" applyAlignment="1">
      <alignment horizontal="center" vertical="center" wrapText="1"/>
    </xf>
    <xf numFmtId="0" fontId="60" fillId="25" borderId="11" xfId="58" applyFont="1" applyFill="1" applyBorder="1" applyAlignment="1">
      <alignment horizontal="center" vertical="center" wrapText="1"/>
    </xf>
    <xf numFmtId="3" fontId="60" fillId="25" borderId="11" xfId="58" applyNumberFormat="1" applyFont="1" applyFill="1" applyBorder="1" applyAlignment="1">
      <alignment horizontal="center" vertical="center" wrapText="1"/>
    </xf>
    <xf numFmtId="0" fontId="6" fillId="0" borderId="0" xfId="33" applyFont="1" applyBorder="1"/>
    <xf numFmtId="0" fontId="47" fillId="26" borderId="16" xfId="51" applyFont="1" applyFill="1" applyBorder="1" applyAlignment="1">
      <alignment vertical="center" wrapText="1"/>
    </xf>
    <xf numFmtId="0" fontId="47" fillId="26" borderId="26" xfId="51" applyFont="1" applyFill="1" applyBorder="1" applyAlignment="1">
      <alignment vertical="center" wrapText="1"/>
    </xf>
    <xf numFmtId="0" fontId="47" fillId="26" borderId="11" xfId="51" applyFont="1" applyFill="1" applyBorder="1" applyAlignment="1">
      <alignment wrapText="1"/>
    </xf>
    <xf numFmtId="0" fontId="25" fillId="0" borderId="0" xfId="33" applyFont="1"/>
    <xf numFmtId="3" fontId="42" fillId="24" borderId="0" xfId="51" applyNumberFormat="1" applyFont="1" applyFill="1" applyBorder="1" applyAlignment="1">
      <alignment horizontal="left" vertical="center"/>
    </xf>
    <xf numFmtId="0" fontId="64" fillId="0" borderId="10" xfId="51" applyFont="1" applyBorder="1" applyAlignment="1"/>
    <xf numFmtId="0" fontId="63" fillId="0" borderId="0" xfId="33" applyFont="1"/>
    <xf numFmtId="0" fontId="64" fillId="27" borderId="11" xfId="33" applyFont="1" applyFill="1" applyBorder="1" applyAlignment="1">
      <alignment horizontal="center" vertical="center" wrapText="1"/>
    </xf>
    <xf numFmtId="0" fontId="63" fillId="25" borderId="0" xfId="33" applyFont="1" applyFill="1"/>
    <xf numFmtId="0" fontId="47" fillId="26" borderId="26" xfId="51" applyFont="1" applyFill="1" applyBorder="1" applyAlignment="1">
      <alignment horizontal="left" vertical="center" wrapText="1"/>
    </xf>
    <xf numFmtId="0" fontId="57" fillId="0" borderId="14" xfId="555" applyFont="1" applyFill="1" applyBorder="1" applyAlignment="1">
      <alignment horizontal="left" vertical="center" wrapText="1"/>
    </xf>
    <xf numFmtId="14" fontId="57" fillId="0" borderId="11" xfId="555" applyNumberFormat="1" applyFont="1" applyFill="1" applyBorder="1" applyAlignment="1">
      <alignment horizontal="center" vertical="center" wrapText="1"/>
    </xf>
    <xf numFmtId="3" fontId="57" fillId="26" borderId="11" xfId="981" applyNumberFormat="1" applyFont="1" applyFill="1" applyBorder="1" applyAlignment="1">
      <alignment horizontal="center" vertical="center" wrapText="1"/>
    </xf>
    <xf numFmtId="170" fontId="57" fillId="0" borderId="11" xfId="981" applyNumberFormat="1" applyFont="1" applyFill="1" applyBorder="1" applyAlignment="1">
      <alignment horizontal="center" vertical="center" wrapText="1"/>
    </xf>
    <xf numFmtId="14" fontId="57" fillId="26" borderId="11" xfId="33" applyNumberFormat="1" applyFont="1" applyFill="1" applyBorder="1" applyAlignment="1">
      <alignment horizontal="center" vertical="center" wrapText="1"/>
    </xf>
    <xf numFmtId="0" fontId="57" fillId="0" borderId="11" xfId="555" applyFont="1" applyFill="1" applyBorder="1" applyAlignment="1">
      <alignment horizontal="left" vertical="center" wrapText="1"/>
    </xf>
    <xf numFmtId="0" fontId="66" fillId="0" borderId="15" xfId="555" applyFont="1" applyFill="1" applyBorder="1" applyAlignment="1">
      <alignment horizontal="left" vertical="center" wrapText="1"/>
    </xf>
    <xf numFmtId="0" fontId="66" fillId="0" borderId="11" xfId="555" applyFont="1" applyFill="1" applyBorder="1" applyAlignment="1">
      <alignment horizontal="center" vertical="center" wrapText="1"/>
    </xf>
    <xf numFmtId="3" fontId="66" fillId="26" borderId="11" xfId="0" applyNumberFormat="1" applyFont="1" applyFill="1" applyBorder="1" applyAlignment="1">
      <alignment horizontal="center" vertical="center"/>
    </xf>
    <xf numFmtId="0" fontId="66" fillId="26" borderId="11" xfId="0" applyFont="1" applyFill="1" applyBorder="1" applyAlignment="1">
      <alignment horizontal="center" vertical="center"/>
    </xf>
    <xf numFmtId="41" fontId="66" fillId="26" borderId="11" xfId="0" applyNumberFormat="1" applyFont="1" applyFill="1" applyBorder="1" applyAlignment="1">
      <alignment vertical="center" wrapText="1"/>
    </xf>
    <xf numFmtId="0" fontId="67" fillId="0" borderId="0" xfId="0" applyFont="1"/>
    <xf numFmtId="0" fontId="66" fillId="0" borderId="14" xfId="555" applyFont="1" applyFill="1" applyBorder="1" applyAlignment="1">
      <alignment horizontal="left" vertical="center" wrapText="1"/>
    </xf>
    <xf numFmtId="0" fontId="66" fillId="0" borderId="14" xfId="555" applyFont="1" applyFill="1" applyBorder="1" applyAlignment="1">
      <alignment horizontal="center" vertical="center" wrapText="1"/>
    </xf>
    <xf numFmtId="0" fontId="69" fillId="0" borderId="14" xfId="555" applyFont="1" applyFill="1" applyBorder="1" applyAlignment="1">
      <alignment horizontal="left" vertical="center" wrapText="1"/>
    </xf>
    <xf numFmtId="0" fontId="66" fillId="0" borderId="11" xfId="555" applyFont="1" applyFill="1" applyBorder="1" applyAlignment="1">
      <alignment horizontal="left" vertical="center" wrapText="1"/>
    </xf>
    <xf numFmtId="0" fontId="66" fillId="26" borderId="11" xfId="0" applyFont="1" applyFill="1" applyBorder="1" applyAlignment="1"/>
    <xf numFmtId="0" fontId="50" fillId="0" borderId="11" xfId="35" applyFont="1" applyFill="1" applyBorder="1" applyAlignment="1">
      <alignment horizontal="left" vertical="center" wrapText="1"/>
    </xf>
    <xf numFmtId="0" fontId="50" fillId="0" borderId="11" xfId="35" applyFont="1" applyFill="1" applyBorder="1" applyAlignment="1">
      <alignment horizontal="center" vertical="center" wrapText="1"/>
    </xf>
    <xf numFmtId="3" fontId="50" fillId="26" borderId="11" xfId="33" applyNumberFormat="1" applyFont="1" applyFill="1" applyBorder="1" applyAlignment="1">
      <alignment horizontal="center" vertical="center" wrapText="1"/>
    </xf>
    <xf numFmtId="0" fontId="27" fillId="0" borderId="0" xfId="51" applyFont="1"/>
    <xf numFmtId="3" fontId="42" fillId="38" borderId="11" xfId="51" applyNumberFormat="1" applyFont="1" applyFill="1" applyBorder="1" applyAlignment="1">
      <alignment horizontal="center" vertical="center"/>
    </xf>
    <xf numFmtId="0" fontId="26" fillId="38" borderId="12" xfId="51" applyFont="1" applyFill="1" applyBorder="1" applyAlignment="1">
      <alignment vertical="center" wrapText="1"/>
    </xf>
    <xf numFmtId="3" fontId="58" fillId="26" borderId="0" xfId="51" applyNumberFormat="1" applyFont="1" applyFill="1" applyAlignment="1">
      <alignment wrapText="1"/>
    </xf>
    <xf numFmtId="0" fontId="70" fillId="0" borderId="0" xfId="0" applyFont="1"/>
    <xf numFmtId="3" fontId="70" fillId="0" borderId="0" xfId="0" applyNumberFormat="1" applyFont="1" applyAlignment="1">
      <alignment horizontal="right" vertical="center"/>
    </xf>
    <xf numFmtId="0" fontId="70" fillId="0" borderId="0" xfId="0" applyFont="1" applyAlignment="1">
      <alignment horizontal="right"/>
    </xf>
    <xf numFmtId="0" fontId="49" fillId="39" borderId="0" xfId="33" applyFont="1" applyFill="1"/>
    <xf numFmtId="0" fontId="27" fillId="39" borderId="0" xfId="51" applyFont="1" applyFill="1"/>
    <xf numFmtId="0" fontId="72" fillId="0" borderId="11" xfId="35" applyFont="1" applyFill="1" applyBorder="1" applyAlignment="1">
      <alignment horizontal="left" vertical="center" wrapText="1"/>
    </xf>
    <xf numFmtId="0" fontId="41" fillId="0" borderId="0" xfId="555" applyFont="1" applyAlignment="1">
      <alignment wrapText="1"/>
    </xf>
    <xf numFmtId="0" fontId="72" fillId="0" borderId="11" xfId="0" applyFont="1" applyFill="1" applyBorder="1" applyAlignment="1">
      <alignment horizontal="left" vertical="center" wrapText="1"/>
    </xf>
    <xf numFmtId="0" fontId="42" fillId="0" borderId="14" xfId="555" applyFont="1" applyFill="1" applyBorder="1" applyAlignment="1">
      <alignment horizontal="left" vertical="center" wrapText="1"/>
    </xf>
    <xf numFmtId="0" fontId="42" fillId="0" borderId="0" xfId="555" applyFont="1" applyFill="1" applyBorder="1" applyAlignment="1">
      <alignment wrapText="1"/>
    </xf>
    <xf numFmtId="0" fontId="41" fillId="0" borderId="14" xfId="555" applyFont="1" applyFill="1" applyBorder="1" applyAlignment="1">
      <alignment horizontal="left" vertical="center" wrapText="1"/>
    </xf>
    <xf numFmtId="0" fontId="41" fillId="0" borderId="11" xfId="0" applyFont="1" applyFill="1" applyBorder="1" applyAlignment="1">
      <alignment vertical="center" wrapText="1"/>
    </xf>
    <xf numFmtId="3" fontId="56" fillId="26" borderId="11" xfId="0" applyNumberFormat="1" applyFont="1" applyFill="1" applyBorder="1" applyAlignment="1">
      <alignment horizontal="center" vertical="center" wrapText="1"/>
    </xf>
    <xf numFmtId="0" fontId="57" fillId="26" borderId="11" xfId="35" applyFont="1" applyFill="1" applyBorder="1" applyAlignment="1">
      <alignment vertical="center" wrapText="1" readingOrder="1"/>
    </xf>
    <xf numFmtId="0" fontId="42" fillId="26" borderId="0" xfId="555" applyFont="1" applyFill="1" applyBorder="1" applyAlignment="1">
      <alignment wrapText="1"/>
    </xf>
    <xf numFmtId="0" fontId="72" fillId="26" borderId="11" xfId="35" applyFont="1" applyFill="1" applyBorder="1" applyAlignment="1">
      <alignment vertical="center" wrapText="1"/>
    </xf>
    <xf numFmtId="0" fontId="41" fillId="26" borderId="0" xfId="555" applyFont="1" applyFill="1" applyAlignment="1">
      <alignment wrapText="1"/>
    </xf>
    <xf numFmtId="0" fontId="41" fillId="0" borderId="11" xfId="555" applyFont="1" applyFill="1" applyBorder="1" applyAlignment="1">
      <alignment horizontal="left" vertical="center" wrapText="1"/>
    </xf>
    <xf numFmtId="0" fontId="42" fillId="0" borderId="11" xfId="555" applyFont="1" applyFill="1" applyBorder="1" applyAlignment="1">
      <alignment horizontal="left" vertical="center" wrapText="1"/>
    </xf>
    <xf numFmtId="0" fontId="41" fillId="0" borderId="0" xfId="555" applyFont="1" applyFill="1" applyBorder="1" applyAlignment="1">
      <alignment wrapText="1"/>
    </xf>
    <xf numFmtId="0" fontId="50" fillId="26" borderId="11" xfId="35" applyFont="1" applyFill="1" applyBorder="1" applyAlignment="1">
      <alignment vertical="center" wrapText="1"/>
    </xf>
    <xf numFmtId="0" fontId="50" fillId="0" borderId="11" xfId="35" applyFont="1" applyFill="1" applyBorder="1" applyAlignment="1">
      <alignment vertical="center" wrapText="1"/>
    </xf>
    <xf numFmtId="0" fontId="71" fillId="26" borderId="11" xfId="33" applyFont="1" applyFill="1" applyBorder="1" applyAlignment="1">
      <alignment horizontal="left" vertical="center" wrapText="1"/>
    </xf>
    <xf numFmtId="0" fontId="57" fillId="26" borderId="11" xfId="35" applyFont="1" applyFill="1" applyBorder="1" applyAlignment="1">
      <alignment horizontal="left" vertical="center" wrapText="1"/>
    </xf>
    <xf numFmtId="41" fontId="71" fillId="26" borderId="11" xfId="452" applyNumberFormat="1" applyFont="1" applyFill="1" applyBorder="1" applyAlignment="1">
      <alignment horizontal="center" vertical="center"/>
    </xf>
    <xf numFmtId="3" fontId="71" fillId="26" borderId="11" xfId="33" applyNumberFormat="1" applyFont="1" applyFill="1" applyBorder="1" applyAlignment="1">
      <alignment horizontal="center" vertical="center"/>
    </xf>
    <xf numFmtId="1" fontId="71" fillId="26" borderId="11" xfId="33" applyNumberFormat="1" applyFont="1" applyFill="1" applyBorder="1" applyAlignment="1">
      <alignment horizontal="center" vertical="center" wrapText="1"/>
    </xf>
    <xf numFmtId="0" fontId="71" fillId="26" borderId="11" xfId="33" applyFont="1" applyFill="1" applyBorder="1" applyAlignment="1">
      <alignment vertical="center" wrapText="1"/>
    </xf>
    <xf numFmtId="0" fontId="50" fillId="26" borderId="11" xfId="35" applyFont="1" applyFill="1" applyBorder="1" applyAlignment="1">
      <alignment horizontal="center" vertical="center" wrapText="1"/>
    </xf>
    <xf numFmtId="0" fontId="50" fillId="26" borderId="11" xfId="35" applyFont="1" applyFill="1" applyBorder="1" applyAlignment="1">
      <alignment horizontal="left" vertical="center" wrapText="1"/>
    </xf>
    <xf numFmtId="3" fontId="50" fillId="26" borderId="11" xfId="51" applyNumberFormat="1" applyFont="1" applyFill="1" applyBorder="1" applyAlignment="1">
      <alignment horizontal="center" vertical="center" wrapText="1"/>
    </xf>
    <xf numFmtId="0" fontId="47" fillId="26" borderId="16" xfId="51" applyFont="1" applyFill="1" applyBorder="1" applyAlignment="1">
      <alignment horizontal="left" vertical="center" wrapText="1"/>
    </xf>
    <xf numFmtId="0" fontId="48" fillId="0" borderId="0" xfId="51" applyFont="1" applyFill="1" applyBorder="1" applyAlignment="1">
      <alignment horizontal="center" vertical="center" wrapText="1"/>
    </xf>
    <xf numFmtId="3" fontId="48" fillId="24" borderId="0" xfId="51" applyNumberFormat="1" applyFont="1" applyFill="1" applyBorder="1" applyAlignment="1">
      <alignment horizontal="left" vertical="center" wrapText="1"/>
    </xf>
    <xf numFmtId="3" fontId="48" fillId="26" borderId="10" xfId="51" applyNumberFormat="1" applyFont="1" applyFill="1" applyBorder="1" applyAlignment="1">
      <alignment horizontal="left" vertical="center" wrapText="1"/>
    </xf>
    <xf numFmtId="0" fontId="47" fillId="25" borderId="17" xfId="51" applyFont="1" applyFill="1" applyBorder="1" applyAlignment="1">
      <alignment horizontal="center" vertical="center" wrapText="1"/>
    </xf>
    <xf numFmtId="0" fontId="47" fillId="25" borderId="18" xfId="51" applyFont="1" applyFill="1" applyBorder="1" applyAlignment="1">
      <alignment horizontal="center" vertical="center" wrapText="1"/>
    </xf>
    <xf numFmtId="0" fontId="47" fillId="25" borderId="14" xfId="51" applyFont="1" applyFill="1" applyBorder="1" applyAlignment="1">
      <alignment horizontal="center" vertical="center" wrapText="1"/>
    </xf>
    <xf numFmtId="0" fontId="47" fillId="25" borderId="15" xfId="51" applyFont="1" applyFill="1" applyBorder="1" applyAlignment="1">
      <alignment horizontal="center" vertical="center" wrapText="1"/>
    </xf>
    <xf numFmtId="0" fontId="47" fillId="25" borderId="11" xfId="51" applyFont="1" applyFill="1" applyBorder="1" applyAlignment="1">
      <alignment horizontal="center" vertical="center" wrapText="1"/>
    </xf>
    <xf numFmtId="0" fontId="48" fillId="0" borderId="0" xfId="51" applyFont="1" applyFill="1" applyBorder="1" applyAlignment="1">
      <alignment horizontal="left" vertical="center" wrapText="1"/>
    </xf>
    <xf numFmtId="0" fontId="48" fillId="0" borderId="10" xfId="51" applyFont="1" applyBorder="1" applyAlignment="1">
      <alignment horizontal="center" vertical="center" wrapText="1"/>
    </xf>
    <xf numFmtId="0" fontId="48" fillId="35" borderId="12" xfId="553" applyFont="1" applyFill="1" applyBorder="1" applyAlignment="1">
      <alignment horizontal="left" vertical="center" wrapText="1"/>
    </xf>
    <xf numFmtId="0" fontId="48" fillId="35" borderId="16" xfId="553" applyFont="1" applyFill="1" applyBorder="1" applyAlignment="1">
      <alignment horizontal="left" vertical="center" wrapText="1"/>
    </xf>
    <xf numFmtId="0" fontId="48" fillId="35" borderId="13" xfId="553" applyFont="1" applyFill="1" applyBorder="1" applyAlignment="1">
      <alignment horizontal="left" vertical="center" wrapText="1"/>
    </xf>
    <xf numFmtId="0" fontId="48" fillId="26" borderId="12" xfId="553" applyFont="1" applyFill="1" applyBorder="1" applyAlignment="1">
      <alignment horizontal="left" vertical="center" wrapText="1"/>
    </xf>
    <xf numFmtId="0" fontId="48" fillId="26" borderId="16" xfId="553" applyFont="1" applyFill="1" applyBorder="1" applyAlignment="1">
      <alignment horizontal="left" vertical="center" wrapText="1"/>
    </xf>
    <xf numFmtId="0" fontId="48" fillId="26" borderId="13" xfId="553" applyFont="1" applyFill="1" applyBorder="1" applyAlignment="1">
      <alignment horizontal="left" vertical="center" wrapText="1"/>
    </xf>
    <xf numFmtId="0" fontId="48" fillId="0" borderId="0" xfId="51" applyFont="1" applyFill="1" applyBorder="1" applyAlignment="1">
      <alignment horizontal="center" vertical="center"/>
    </xf>
    <xf numFmtId="0" fontId="48" fillId="0" borderId="0" xfId="553" applyFont="1" applyAlignment="1">
      <alignment horizontal="left" vertical="center"/>
    </xf>
    <xf numFmtId="0" fontId="49" fillId="0" borderId="0" xfId="553" applyFont="1" applyBorder="1" applyAlignment="1">
      <alignment horizontal="left" vertical="center"/>
    </xf>
    <xf numFmtId="0" fontId="49" fillId="0" borderId="10" xfId="33" applyFont="1" applyBorder="1" applyAlignment="1">
      <alignment horizontal="left" vertical="center"/>
    </xf>
    <xf numFmtId="0" fontId="26" fillId="26" borderId="10" xfId="51" applyFont="1" applyFill="1" applyBorder="1" applyAlignment="1">
      <alignment horizontal="center" vertical="center" wrapText="1"/>
    </xf>
    <xf numFmtId="3" fontId="26" fillId="26" borderId="10" xfId="51" applyNumberFormat="1" applyFont="1" applyFill="1" applyBorder="1" applyAlignment="1">
      <alignment horizontal="center" vertical="center" wrapText="1"/>
    </xf>
    <xf numFmtId="0" fontId="42" fillId="37" borderId="12" xfId="979" applyFont="1" applyFill="1" applyBorder="1" applyAlignment="1">
      <alignment horizontal="center" vertical="center" wrapText="1" readingOrder="1"/>
    </xf>
    <xf numFmtId="0" fontId="42" fillId="37" borderId="16" xfId="979" applyFont="1" applyFill="1" applyBorder="1" applyAlignment="1">
      <alignment horizontal="center" vertical="center" wrapText="1" readingOrder="1"/>
    </xf>
    <xf numFmtId="0" fontId="42" fillId="37" borderId="13" xfId="979" applyFont="1" applyFill="1" applyBorder="1" applyAlignment="1">
      <alignment horizontal="center" vertical="center" wrapText="1" readingOrder="1"/>
    </xf>
    <xf numFmtId="0" fontId="51" fillId="0" borderId="0" xfId="51" applyFont="1" applyFill="1" applyBorder="1" applyAlignment="1">
      <alignment horizontal="center" vertical="center"/>
    </xf>
    <xf numFmtId="3" fontId="45" fillId="24" borderId="0" xfId="51" applyNumberFormat="1" applyFont="1" applyFill="1" applyBorder="1" applyAlignment="1">
      <alignment horizontal="left" vertical="center" wrapText="1"/>
    </xf>
    <xf numFmtId="0" fontId="45" fillId="24" borderId="0" xfId="51" applyFont="1" applyFill="1" applyBorder="1" applyAlignment="1">
      <alignment horizontal="left" vertical="center" wrapText="1"/>
    </xf>
    <xf numFmtId="0" fontId="45" fillId="0" borderId="0" xfId="51" applyFont="1" applyFill="1" applyBorder="1" applyAlignment="1">
      <alignment horizontal="left" vertical="center"/>
    </xf>
    <xf numFmtId="3" fontId="45" fillId="26" borderId="0" xfId="51" applyNumberFormat="1" applyFont="1" applyFill="1" applyBorder="1" applyAlignment="1">
      <alignment horizontal="left" vertical="center" wrapText="1"/>
    </xf>
    <xf numFmtId="0" fontId="45" fillId="26" borderId="0" xfId="51" applyFont="1" applyFill="1" applyBorder="1" applyAlignment="1">
      <alignment horizontal="left" vertical="center" wrapText="1"/>
    </xf>
    <xf numFmtId="0" fontId="43" fillId="26" borderId="17" xfId="51" applyFont="1" applyFill="1" applyBorder="1" applyAlignment="1">
      <alignment horizontal="center" vertical="center" wrapText="1" readingOrder="1"/>
    </xf>
    <xf numFmtId="0" fontId="43" fillId="26" borderId="26" xfId="51" applyFont="1" applyFill="1" applyBorder="1" applyAlignment="1">
      <alignment horizontal="center" vertical="center" wrapText="1" readingOrder="1"/>
    </xf>
    <xf numFmtId="0" fontId="43" fillId="26" borderId="24" xfId="51" applyFont="1" applyFill="1" applyBorder="1" applyAlignment="1">
      <alignment horizontal="center" vertical="center" wrapText="1" readingOrder="1"/>
    </xf>
    <xf numFmtId="0" fontId="43" fillId="26" borderId="25" xfId="51" applyFont="1" applyFill="1" applyBorder="1" applyAlignment="1">
      <alignment horizontal="center" vertical="center" wrapText="1" readingOrder="1"/>
    </xf>
    <xf numFmtId="0" fontId="43" fillId="26" borderId="0" xfId="51" applyFont="1" applyFill="1" applyBorder="1" applyAlignment="1">
      <alignment horizontal="center" vertical="center" wrapText="1" readingOrder="1"/>
    </xf>
    <xf numFmtId="0" fontId="43" fillId="26" borderId="28" xfId="51" applyFont="1" applyFill="1" applyBorder="1" applyAlignment="1">
      <alignment horizontal="center" vertical="center" wrapText="1" readingOrder="1"/>
    </xf>
    <xf numFmtId="0" fontId="43" fillId="26" borderId="18" xfId="51" applyFont="1" applyFill="1" applyBorder="1" applyAlignment="1">
      <alignment horizontal="center" vertical="center" wrapText="1" readingOrder="1"/>
    </xf>
    <xf numFmtId="0" fontId="43" fillId="26" borderId="10" xfId="51" applyFont="1" applyFill="1" applyBorder="1" applyAlignment="1">
      <alignment horizontal="center" vertical="center" wrapText="1" readingOrder="1"/>
    </xf>
    <xf numFmtId="0" fontId="43" fillId="26" borderId="27" xfId="51" applyFont="1" applyFill="1" applyBorder="1" applyAlignment="1">
      <alignment horizontal="center" vertical="center" wrapText="1" readingOrder="1"/>
    </xf>
    <xf numFmtId="0" fontId="52" fillId="0" borderId="0" xfId="51" applyFont="1" applyFill="1" applyBorder="1" applyAlignment="1">
      <alignment horizontal="center" vertical="center"/>
    </xf>
    <xf numFmtId="0" fontId="52" fillId="0" borderId="0" xfId="51" applyFont="1" applyFill="1" applyBorder="1" applyAlignment="1">
      <alignment horizontal="center" vertical="center" wrapText="1"/>
    </xf>
    <xf numFmtId="0" fontId="48" fillId="0" borderId="0" xfId="51" applyFont="1" applyFill="1" applyBorder="1" applyAlignment="1">
      <alignment horizontal="left" vertical="center"/>
    </xf>
    <xf numFmtId="3" fontId="48" fillId="26" borderId="0" xfId="51" applyNumberFormat="1" applyFont="1" applyFill="1" applyBorder="1" applyAlignment="1">
      <alignment horizontal="left" vertical="center" wrapText="1"/>
    </xf>
    <xf numFmtId="3" fontId="48" fillId="26" borderId="10" xfId="51" applyNumberFormat="1" applyFont="1" applyFill="1" applyBorder="1" applyAlignment="1">
      <alignment horizontal="center" vertical="center" wrapText="1"/>
    </xf>
    <xf numFmtId="0" fontId="44" fillId="25" borderId="14" xfId="980" applyFont="1" applyFill="1" applyBorder="1" applyAlignment="1">
      <alignment horizontal="center" vertical="center" wrapText="1" readingOrder="1"/>
    </xf>
    <xf numFmtId="0" fontId="44" fillId="25" borderId="15" xfId="980" applyFont="1" applyFill="1" applyBorder="1" applyAlignment="1">
      <alignment horizontal="center" vertical="center" wrapText="1" readingOrder="1"/>
    </xf>
    <xf numFmtId="0" fontId="44" fillId="25" borderId="24" xfId="980" applyFont="1" applyFill="1" applyBorder="1" applyAlignment="1">
      <alignment horizontal="center" vertical="center" wrapText="1" readingOrder="1"/>
    </xf>
    <xf numFmtId="0" fontId="44" fillId="25" borderId="27" xfId="980" applyFont="1" applyFill="1" applyBorder="1" applyAlignment="1">
      <alignment horizontal="center" vertical="center" wrapText="1" readingOrder="1"/>
    </xf>
    <xf numFmtId="0" fontId="44" fillId="25" borderId="12" xfId="980" applyFont="1" applyFill="1" applyBorder="1" applyAlignment="1">
      <alignment horizontal="center" vertical="center" wrapText="1"/>
    </xf>
    <xf numFmtId="0" fontId="44" fillId="25" borderId="16" xfId="980" applyFont="1" applyFill="1" applyBorder="1" applyAlignment="1">
      <alignment horizontal="center" vertical="center" wrapText="1"/>
    </xf>
    <xf numFmtId="0" fontId="44" fillId="25" borderId="13" xfId="980" applyFont="1" applyFill="1" applyBorder="1" applyAlignment="1">
      <alignment horizontal="center" vertical="center" wrapText="1"/>
    </xf>
    <xf numFmtId="0" fontId="44" fillId="25" borderId="14" xfId="980" applyFont="1" applyFill="1" applyBorder="1" applyAlignment="1">
      <alignment horizontal="center" vertical="center" wrapText="1"/>
    </xf>
    <xf numFmtId="0" fontId="44" fillId="25" borderId="15" xfId="980" applyFont="1" applyFill="1" applyBorder="1" applyAlignment="1">
      <alignment horizontal="center" vertical="center" wrapText="1"/>
    </xf>
    <xf numFmtId="0" fontId="42" fillId="0" borderId="0" xfId="58" applyFont="1" applyAlignment="1">
      <alignment horizontal="center" vertical="center" wrapText="1"/>
    </xf>
    <xf numFmtId="0" fontId="26" fillId="0" borderId="0" xfId="51" applyFont="1" applyBorder="1" applyAlignment="1">
      <alignment horizontal="right"/>
    </xf>
    <xf numFmtId="0" fontId="64" fillId="27" borderId="14" xfId="33" applyFont="1" applyFill="1" applyBorder="1" applyAlignment="1">
      <alignment horizontal="center" vertical="center" wrapText="1"/>
    </xf>
    <xf numFmtId="0" fontId="64" fillId="27" borderId="15" xfId="33" applyFont="1" applyFill="1" applyBorder="1" applyAlignment="1">
      <alignment horizontal="center" vertical="center" wrapText="1"/>
    </xf>
    <xf numFmtId="0" fontId="45" fillId="0" borderId="0" xfId="33" applyFont="1" applyBorder="1" applyAlignment="1">
      <alignment horizontal="center" vertical="center" wrapText="1"/>
    </xf>
    <xf numFmtId="0" fontId="45" fillId="0" borderId="0" xfId="33" applyFont="1" applyBorder="1" applyAlignment="1">
      <alignment horizontal="center" vertical="center"/>
    </xf>
    <xf numFmtId="1" fontId="64" fillId="27" borderId="14" xfId="33" applyNumberFormat="1" applyFont="1" applyFill="1" applyBorder="1" applyAlignment="1">
      <alignment horizontal="center" vertical="center" wrapText="1"/>
    </xf>
    <xf numFmtId="1" fontId="64" fillId="27" borderId="15" xfId="33" applyNumberFormat="1" applyFont="1" applyFill="1" applyBorder="1" applyAlignment="1">
      <alignment horizontal="center" vertical="center" wrapText="1"/>
    </xf>
    <xf numFmtId="0" fontId="64" fillId="27" borderId="12" xfId="33" applyFont="1" applyFill="1" applyBorder="1" applyAlignment="1">
      <alignment horizontal="center" vertical="center"/>
    </xf>
    <xf numFmtId="0" fontId="64" fillId="27" borderId="13" xfId="33" applyFont="1" applyFill="1" applyBorder="1" applyAlignment="1">
      <alignment horizontal="center" vertical="center"/>
    </xf>
    <xf numFmtId="0" fontId="47" fillId="35" borderId="16" xfId="51" applyFont="1" applyFill="1" applyBorder="1" applyAlignment="1">
      <alignment horizontal="left" vertical="center" wrapText="1"/>
    </xf>
    <xf numFmtId="0" fontId="48" fillId="25" borderId="11" xfId="51" applyFont="1" applyFill="1" applyBorder="1" applyAlignment="1">
      <alignment horizontal="center" vertical="center" wrapText="1"/>
    </xf>
    <xf numFmtId="3" fontId="48" fillId="25" borderId="11" xfId="51" applyNumberFormat="1" applyFont="1" applyFill="1" applyBorder="1" applyAlignment="1">
      <alignment horizontal="center" vertical="center" wrapText="1"/>
    </xf>
    <xf numFmtId="0" fontId="47" fillId="0" borderId="0" xfId="51" applyFont="1" applyFill="1" applyBorder="1" applyAlignment="1">
      <alignment horizontal="center" vertical="center" wrapText="1"/>
    </xf>
    <xf numFmtId="0" fontId="47" fillId="0" borderId="0" xfId="51" applyFont="1" applyFill="1" applyBorder="1" applyAlignment="1">
      <alignment horizontal="left" vertical="center"/>
    </xf>
    <xf numFmtId="3" fontId="47" fillId="24" borderId="0" xfId="51" applyNumberFormat="1" applyFont="1" applyFill="1" applyBorder="1" applyAlignment="1">
      <alignment horizontal="left" vertical="center" wrapText="1"/>
    </xf>
    <xf numFmtId="3" fontId="47" fillId="0" borderId="10" xfId="51" applyNumberFormat="1" applyFont="1" applyBorder="1" applyAlignment="1">
      <alignment horizontal="center"/>
    </xf>
    <xf numFmtId="3" fontId="47" fillId="25" borderId="11" xfId="51" applyNumberFormat="1" applyFont="1" applyFill="1" applyBorder="1" applyAlignment="1">
      <alignment horizontal="center" vertical="center" wrapText="1"/>
    </xf>
  </cellXfs>
  <cellStyles count="989">
    <cellStyle name="20 % - Accent1" xfId="1" builtinId="30" customBuiltin="1"/>
    <cellStyle name="20 % - Accent1 10" xfId="73"/>
    <cellStyle name="20 % - Accent1 11" xfId="74"/>
    <cellStyle name="20 % - Accent1 2" xfId="75"/>
    <cellStyle name="20 % - Accent1 2 2" xfId="76"/>
    <cellStyle name="20 % - Accent1 2 3" xfId="77"/>
    <cellStyle name="20 % - Accent1 2_ARBITRAGE 2017 TAB 5" xfId="884"/>
    <cellStyle name="20 % - Accent1 3" xfId="78"/>
    <cellStyle name="20 % - Accent1 4" xfId="79"/>
    <cellStyle name="20 % - Accent1 5" xfId="80"/>
    <cellStyle name="20 % - Accent1 6" xfId="81"/>
    <cellStyle name="20 % - Accent1 7" xfId="82"/>
    <cellStyle name="20 % - Accent1 8" xfId="83"/>
    <cellStyle name="20 % - Accent1 9" xfId="84"/>
    <cellStyle name="20 % - Accent2" xfId="2" builtinId="34" customBuiltin="1"/>
    <cellStyle name="20 % - Accent2 10" xfId="85"/>
    <cellStyle name="20 % - Accent2 11" xfId="86"/>
    <cellStyle name="20 % - Accent2 2" xfId="87"/>
    <cellStyle name="20 % - Accent2 2 2" xfId="88"/>
    <cellStyle name="20 % - Accent2 2 3" xfId="89"/>
    <cellStyle name="20 % - Accent2 2_ARBITRAGE 2017 TAB 5" xfId="885"/>
    <cellStyle name="20 % - Accent2 3" xfId="90"/>
    <cellStyle name="20 % - Accent2 4" xfId="91"/>
    <cellStyle name="20 % - Accent2 5" xfId="92"/>
    <cellStyle name="20 % - Accent2 6" xfId="93"/>
    <cellStyle name="20 % - Accent2 7" xfId="94"/>
    <cellStyle name="20 % - Accent2 8" xfId="95"/>
    <cellStyle name="20 % - Accent2 9" xfId="96"/>
    <cellStyle name="20 % - Accent3" xfId="3" builtinId="38" customBuiltin="1"/>
    <cellStyle name="20 % - Accent3 10" xfId="97"/>
    <cellStyle name="20 % - Accent3 11" xfId="98"/>
    <cellStyle name="20 % - Accent3 2" xfId="99"/>
    <cellStyle name="20 % - Accent3 2 2" xfId="100"/>
    <cellStyle name="20 % - Accent3 2 3" xfId="101"/>
    <cellStyle name="20 % - Accent3 2_ARBITRAGE 2017 TAB 5" xfId="886"/>
    <cellStyle name="20 % - Accent3 3" xfId="102"/>
    <cellStyle name="20 % - Accent3 4" xfId="103"/>
    <cellStyle name="20 % - Accent3 5" xfId="104"/>
    <cellStyle name="20 % - Accent3 6" xfId="105"/>
    <cellStyle name="20 % - Accent3 7" xfId="106"/>
    <cellStyle name="20 % - Accent3 8" xfId="107"/>
    <cellStyle name="20 % - Accent3 9" xfId="108"/>
    <cellStyle name="20 % - Accent4" xfId="4" builtinId="42" customBuiltin="1"/>
    <cellStyle name="20 % - Accent4 10" xfId="109"/>
    <cellStyle name="20 % - Accent4 11" xfId="110"/>
    <cellStyle name="20 % - Accent4 2" xfId="111"/>
    <cellStyle name="20 % - Accent4 2 2" xfId="112"/>
    <cellStyle name="20 % - Accent4 2 3" xfId="113"/>
    <cellStyle name="20 % - Accent4 2_ARBITRAGE 2017 TAB 5" xfId="887"/>
    <cellStyle name="20 % - Accent4 3" xfId="114"/>
    <cellStyle name="20 % - Accent4 4" xfId="115"/>
    <cellStyle name="20 % - Accent4 5" xfId="116"/>
    <cellStyle name="20 % - Accent4 6" xfId="117"/>
    <cellStyle name="20 % - Accent4 7" xfId="118"/>
    <cellStyle name="20 % - Accent4 8" xfId="119"/>
    <cellStyle name="20 % - Accent4 9" xfId="120"/>
    <cellStyle name="20 % - Accent5" xfId="5" builtinId="46" customBuiltin="1"/>
    <cellStyle name="20 % - Accent5 10" xfId="121"/>
    <cellStyle name="20 % - Accent5 11" xfId="122"/>
    <cellStyle name="20 % - Accent5 2" xfId="123"/>
    <cellStyle name="20 % - Accent5 2 2" xfId="124"/>
    <cellStyle name="20 % - Accent5 2_ARBITRAGE 2017 TAB 5" xfId="888"/>
    <cellStyle name="20 % - Accent5 3" xfId="125"/>
    <cellStyle name="20 % - Accent5 4" xfId="126"/>
    <cellStyle name="20 % - Accent5 5" xfId="127"/>
    <cellStyle name="20 % - Accent5 6" xfId="128"/>
    <cellStyle name="20 % - Accent5 7" xfId="129"/>
    <cellStyle name="20 % - Accent5 8" xfId="130"/>
    <cellStyle name="20 % - Accent5 9" xfId="131"/>
    <cellStyle name="20 % - Accent6" xfId="6" builtinId="50" customBuiltin="1"/>
    <cellStyle name="20 % - Accent6 10" xfId="132"/>
    <cellStyle name="20 % - Accent6 11" xfId="133"/>
    <cellStyle name="20 % - Accent6 2" xfId="134"/>
    <cellStyle name="20 % - Accent6 2 2" xfId="135"/>
    <cellStyle name="20 % - Accent6 2 3" xfId="136"/>
    <cellStyle name="20 % - Accent6 2_ARBITRAGE 2017 TAB 5" xfId="889"/>
    <cellStyle name="20 % - Accent6 3" xfId="137"/>
    <cellStyle name="20 % - Accent6 4" xfId="138"/>
    <cellStyle name="20 % - Accent6 5" xfId="139"/>
    <cellStyle name="20 % - Accent6 6" xfId="140"/>
    <cellStyle name="20 % - Accent6 7" xfId="141"/>
    <cellStyle name="20 % - Accent6 8" xfId="142"/>
    <cellStyle name="20 % - Accent6 9" xfId="143"/>
    <cellStyle name="20% - Accent1" xfId="890"/>
    <cellStyle name="20% - Accent2" xfId="891"/>
    <cellStyle name="20% - Accent3" xfId="892"/>
    <cellStyle name="20% - Accent4" xfId="893"/>
    <cellStyle name="20% - Accent5" xfId="894"/>
    <cellStyle name="20% - Accent6" xfId="895"/>
    <cellStyle name="40 % - Accent1" xfId="7" builtinId="31" customBuiltin="1"/>
    <cellStyle name="40 % - Accent1 10" xfId="144"/>
    <cellStyle name="40 % - Accent1 11" xfId="145"/>
    <cellStyle name="40 % - Accent1 2" xfId="146"/>
    <cellStyle name="40 % - Accent1 2 2" xfId="147"/>
    <cellStyle name="40 % - Accent1 2 3" xfId="148"/>
    <cellStyle name="40 % - Accent1 2_ARBITRAGE 2017 TAB 5" xfId="896"/>
    <cellStyle name="40 % - Accent1 3" xfId="149"/>
    <cellStyle name="40 % - Accent1 4" xfId="150"/>
    <cellStyle name="40 % - Accent1 5" xfId="151"/>
    <cellStyle name="40 % - Accent1 6" xfId="152"/>
    <cellStyle name="40 % - Accent1 7" xfId="153"/>
    <cellStyle name="40 % - Accent1 8" xfId="154"/>
    <cellStyle name="40 % - Accent1 9" xfId="155"/>
    <cellStyle name="40 % - Accent2" xfId="8" builtinId="35" customBuiltin="1"/>
    <cellStyle name="40 % - Accent2 10" xfId="156"/>
    <cellStyle name="40 % - Accent2 11" xfId="157"/>
    <cellStyle name="40 % - Accent2 2" xfId="158"/>
    <cellStyle name="40 % - Accent2 2 2" xfId="159"/>
    <cellStyle name="40 % - Accent2 2_ARBITRAGE 2017 TAB 5" xfId="897"/>
    <cellStyle name="40 % - Accent2 3" xfId="160"/>
    <cellStyle name="40 % - Accent2 4" xfId="161"/>
    <cellStyle name="40 % - Accent2 5" xfId="162"/>
    <cellStyle name="40 % - Accent2 6" xfId="163"/>
    <cellStyle name="40 % - Accent2 7" xfId="164"/>
    <cellStyle name="40 % - Accent2 8" xfId="165"/>
    <cellStyle name="40 % - Accent2 9" xfId="166"/>
    <cellStyle name="40 % - Accent3" xfId="9" builtinId="39" customBuiltin="1"/>
    <cellStyle name="40 % - Accent3 10" xfId="167"/>
    <cellStyle name="40 % - Accent3 11" xfId="168"/>
    <cellStyle name="40 % - Accent3 2" xfId="169"/>
    <cellStyle name="40 % - Accent3 2 2" xfId="170"/>
    <cellStyle name="40 % - Accent3 2 3" xfId="171"/>
    <cellStyle name="40 % - Accent3 2_ARBITRAGE 2017 TAB 5" xfId="898"/>
    <cellStyle name="40 % - Accent3 3" xfId="172"/>
    <cellStyle name="40 % - Accent3 4" xfId="173"/>
    <cellStyle name="40 % - Accent3 5" xfId="174"/>
    <cellStyle name="40 % - Accent3 6" xfId="175"/>
    <cellStyle name="40 % - Accent3 7" xfId="176"/>
    <cellStyle name="40 % - Accent3 8" xfId="177"/>
    <cellStyle name="40 % - Accent3 9" xfId="178"/>
    <cellStyle name="40 % - Accent4" xfId="10" builtinId="43" customBuiltin="1"/>
    <cellStyle name="40 % - Accent4 10" xfId="179"/>
    <cellStyle name="40 % - Accent4 11" xfId="180"/>
    <cellStyle name="40 % - Accent4 2" xfId="181"/>
    <cellStyle name="40 % - Accent4 2 2" xfId="182"/>
    <cellStyle name="40 % - Accent4 2 3" xfId="183"/>
    <cellStyle name="40 % - Accent4 2_ARBITRAGE 2017 TAB 5" xfId="899"/>
    <cellStyle name="40 % - Accent4 3" xfId="184"/>
    <cellStyle name="40 % - Accent4 4" xfId="185"/>
    <cellStyle name="40 % - Accent4 5" xfId="186"/>
    <cellStyle name="40 % - Accent4 6" xfId="187"/>
    <cellStyle name="40 % - Accent4 7" xfId="188"/>
    <cellStyle name="40 % - Accent4 8" xfId="189"/>
    <cellStyle name="40 % - Accent4 9" xfId="190"/>
    <cellStyle name="40 % - Accent5" xfId="11" builtinId="47" customBuiltin="1"/>
    <cellStyle name="40 % - Accent5 10" xfId="191"/>
    <cellStyle name="40 % - Accent5 11" xfId="192"/>
    <cellStyle name="40 % - Accent5 2" xfId="193"/>
    <cellStyle name="40 % - Accent5 2 2" xfId="194"/>
    <cellStyle name="40 % - Accent5 2 3" xfId="195"/>
    <cellStyle name="40 % - Accent5 2_ARBITRAGE 2017 TAB 5" xfId="900"/>
    <cellStyle name="40 % - Accent5 3" xfId="196"/>
    <cellStyle name="40 % - Accent5 4" xfId="197"/>
    <cellStyle name="40 % - Accent5 5" xfId="198"/>
    <cellStyle name="40 % - Accent5 6" xfId="199"/>
    <cellStyle name="40 % - Accent5 7" xfId="200"/>
    <cellStyle name="40 % - Accent5 8" xfId="201"/>
    <cellStyle name="40 % - Accent5 9" xfId="202"/>
    <cellStyle name="40 % - Accent6" xfId="12" builtinId="51" customBuiltin="1"/>
    <cellStyle name="40 % - Accent6 10" xfId="203"/>
    <cellStyle name="40 % - Accent6 11" xfId="204"/>
    <cellStyle name="40 % - Accent6 2" xfId="205"/>
    <cellStyle name="40 % - Accent6 2 2" xfId="206"/>
    <cellStyle name="40 % - Accent6 2 3" xfId="207"/>
    <cellStyle name="40 % - Accent6 2_ARBITRAGE 2017 TAB 5" xfId="901"/>
    <cellStyle name="40 % - Accent6 3" xfId="208"/>
    <cellStyle name="40 % - Accent6 4" xfId="209"/>
    <cellStyle name="40 % - Accent6 5" xfId="210"/>
    <cellStyle name="40 % - Accent6 6" xfId="211"/>
    <cellStyle name="40 % - Accent6 7" xfId="212"/>
    <cellStyle name="40 % - Accent6 8" xfId="213"/>
    <cellStyle name="40 % - Accent6 9" xfId="214"/>
    <cellStyle name="40% - Accent1" xfId="902"/>
    <cellStyle name="40% - Accent2" xfId="903"/>
    <cellStyle name="40% - Accent3" xfId="904"/>
    <cellStyle name="40% - Accent4" xfId="905"/>
    <cellStyle name="40% - Accent5" xfId="906"/>
    <cellStyle name="40% - Accent6" xfId="907"/>
    <cellStyle name="60 % - Accent1" xfId="13" builtinId="32" customBuiltin="1"/>
    <cellStyle name="60 % - Accent1 10" xfId="215"/>
    <cellStyle name="60 % - Accent1 11" xfId="216"/>
    <cellStyle name="60 % - Accent1 2" xfId="217"/>
    <cellStyle name="60 % - Accent1 2 2" xfId="218"/>
    <cellStyle name="60 % - Accent1 2 3" xfId="219"/>
    <cellStyle name="60 % - Accent1 3" xfId="220"/>
    <cellStyle name="60 % - Accent1 4" xfId="221"/>
    <cellStyle name="60 % - Accent1 5" xfId="222"/>
    <cellStyle name="60 % - Accent1 6" xfId="223"/>
    <cellStyle name="60 % - Accent1 7" xfId="224"/>
    <cellStyle name="60 % - Accent1 8" xfId="225"/>
    <cellStyle name="60 % - Accent1 9" xfId="226"/>
    <cellStyle name="60 % - Accent2" xfId="14" builtinId="36" customBuiltin="1"/>
    <cellStyle name="60 % - Accent2 10" xfId="227"/>
    <cellStyle name="60 % - Accent2 11" xfId="228"/>
    <cellStyle name="60 % - Accent2 2" xfId="229"/>
    <cellStyle name="60 % - Accent2 2 2" xfId="230"/>
    <cellStyle name="60 % - Accent2 2 3" xfId="231"/>
    <cellStyle name="60 % - Accent2 3" xfId="232"/>
    <cellStyle name="60 % - Accent2 4" xfId="233"/>
    <cellStyle name="60 % - Accent2 5" xfId="234"/>
    <cellStyle name="60 % - Accent2 6" xfId="235"/>
    <cellStyle name="60 % - Accent2 7" xfId="236"/>
    <cellStyle name="60 % - Accent2 8" xfId="237"/>
    <cellStyle name="60 % - Accent2 9" xfId="238"/>
    <cellStyle name="60 % - Accent3" xfId="15" builtinId="40" customBuiltin="1"/>
    <cellStyle name="60 % - Accent3 10" xfId="239"/>
    <cellStyle name="60 % - Accent3 11" xfId="240"/>
    <cellStyle name="60 % - Accent3 2" xfId="241"/>
    <cellStyle name="60 % - Accent3 2 2" xfId="242"/>
    <cellStyle name="60 % - Accent3 2 3" xfId="243"/>
    <cellStyle name="60 % - Accent3 3" xfId="244"/>
    <cellStyle name="60 % - Accent3 4" xfId="245"/>
    <cellStyle name="60 % - Accent3 5" xfId="246"/>
    <cellStyle name="60 % - Accent3 6" xfId="247"/>
    <cellStyle name="60 % - Accent3 7" xfId="248"/>
    <cellStyle name="60 % - Accent3 8" xfId="249"/>
    <cellStyle name="60 % - Accent3 9" xfId="250"/>
    <cellStyle name="60 % - Accent4" xfId="16" builtinId="44" customBuiltin="1"/>
    <cellStyle name="60 % - Accent4 10" xfId="251"/>
    <cellStyle name="60 % - Accent4 11" xfId="252"/>
    <cellStyle name="60 % - Accent4 2" xfId="253"/>
    <cellStyle name="60 % - Accent4 2 2" xfId="254"/>
    <cellStyle name="60 % - Accent4 2 3" xfId="255"/>
    <cellStyle name="60 % - Accent4 3" xfId="256"/>
    <cellStyle name="60 % - Accent4 4" xfId="257"/>
    <cellStyle name="60 % - Accent4 5" xfId="258"/>
    <cellStyle name="60 % - Accent4 6" xfId="259"/>
    <cellStyle name="60 % - Accent4 7" xfId="260"/>
    <cellStyle name="60 % - Accent4 8" xfId="261"/>
    <cellStyle name="60 % - Accent4 9" xfId="262"/>
    <cellStyle name="60 % - Accent5" xfId="17" builtinId="48" customBuiltin="1"/>
    <cellStyle name="60 % - Accent5 10" xfId="263"/>
    <cellStyle name="60 % - Accent5 11" xfId="264"/>
    <cellStyle name="60 % - Accent5 2" xfId="265"/>
    <cellStyle name="60 % - Accent5 2 2" xfId="266"/>
    <cellStyle name="60 % - Accent5 2 3" xfId="267"/>
    <cellStyle name="60 % - Accent5 3" xfId="268"/>
    <cellStyle name="60 % - Accent5 4" xfId="269"/>
    <cellStyle name="60 % - Accent5 5" xfId="270"/>
    <cellStyle name="60 % - Accent5 6" xfId="271"/>
    <cellStyle name="60 % - Accent5 7" xfId="272"/>
    <cellStyle name="60 % - Accent5 8" xfId="273"/>
    <cellStyle name="60 % - Accent5 9" xfId="274"/>
    <cellStyle name="60 % - Accent6" xfId="18" builtinId="52" customBuiltin="1"/>
    <cellStyle name="60 % - Accent6 10" xfId="275"/>
    <cellStyle name="60 % - Accent6 11" xfId="276"/>
    <cellStyle name="60 % - Accent6 2" xfId="277"/>
    <cellStyle name="60 % - Accent6 2 2" xfId="278"/>
    <cellStyle name="60 % - Accent6 2 3" xfId="279"/>
    <cellStyle name="60 % - Accent6 3" xfId="280"/>
    <cellStyle name="60 % - Accent6 4" xfId="281"/>
    <cellStyle name="60 % - Accent6 5" xfId="282"/>
    <cellStyle name="60 % - Accent6 6" xfId="283"/>
    <cellStyle name="60 % - Accent6 7" xfId="284"/>
    <cellStyle name="60 % - Accent6 8" xfId="285"/>
    <cellStyle name="60 % - Accent6 9" xfId="286"/>
    <cellStyle name="60% - Accent1" xfId="908"/>
    <cellStyle name="60% - Accent2" xfId="909"/>
    <cellStyle name="60% - Accent3" xfId="910"/>
    <cellStyle name="60% - Accent4" xfId="911"/>
    <cellStyle name="60% - Accent5" xfId="912"/>
    <cellStyle name="60% - Accent6" xfId="913"/>
    <cellStyle name="Accent1" xfId="19" builtinId="29" customBuiltin="1"/>
    <cellStyle name="Accent1 10" xfId="287"/>
    <cellStyle name="Accent1 11" xfId="288"/>
    <cellStyle name="Accent1 2" xfId="289"/>
    <cellStyle name="Accent1 2 2" xfId="290"/>
    <cellStyle name="Accent1 2 3" xfId="291"/>
    <cellStyle name="Accent1 3" xfId="292"/>
    <cellStyle name="Accent1 4" xfId="293"/>
    <cellStyle name="Accent1 5" xfId="294"/>
    <cellStyle name="Accent1 6" xfId="295"/>
    <cellStyle name="Accent1 7" xfId="296"/>
    <cellStyle name="Accent1 8" xfId="297"/>
    <cellStyle name="Accent1 9" xfId="298"/>
    <cellStyle name="Accent2" xfId="20" builtinId="33" customBuiltin="1"/>
    <cellStyle name="Accent2 10" xfId="299"/>
    <cellStyle name="Accent2 11" xfId="300"/>
    <cellStyle name="Accent2 2" xfId="301"/>
    <cellStyle name="Accent2 2 2" xfId="302"/>
    <cellStyle name="Accent2 2 3" xfId="303"/>
    <cellStyle name="Accent2 3" xfId="304"/>
    <cellStyle name="Accent2 4" xfId="305"/>
    <cellStyle name="Accent2 5" xfId="306"/>
    <cellStyle name="Accent2 6" xfId="307"/>
    <cellStyle name="Accent2 7" xfId="308"/>
    <cellStyle name="Accent2 8" xfId="309"/>
    <cellStyle name="Accent2 9" xfId="310"/>
    <cellStyle name="Accent3" xfId="21" builtinId="37" customBuiltin="1"/>
    <cellStyle name="Accent3 10" xfId="311"/>
    <cellStyle name="Accent3 11" xfId="312"/>
    <cellStyle name="Accent3 2" xfId="313"/>
    <cellStyle name="Accent3 2 2" xfId="314"/>
    <cellStyle name="Accent3 2 3" xfId="315"/>
    <cellStyle name="Accent3 3" xfId="316"/>
    <cellStyle name="Accent3 4" xfId="317"/>
    <cellStyle name="Accent3 5" xfId="318"/>
    <cellStyle name="Accent3 6" xfId="319"/>
    <cellStyle name="Accent3 7" xfId="320"/>
    <cellStyle name="Accent3 8" xfId="321"/>
    <cellStyle name="Accent3 9" xfId="322"/>
    <cellStyle name="Accent4" xfId="22" builtinId="41" customBuiltin="1"/>
    <cellStyle name="Accent4 10" xfId="323"/>
    <cellStyle name="Accent4 11" xfId="324"/>
    <cellStyle name="Accent4 2" xfId="325"/>
    <cellStyle name="Accent4 2 2" xfId="326"/>
    <cellStyle name="Accent4 2 3" xfId="327"/>
    <cellStyle name="Accent4 3" xfId="328"/>
    <cellStyle name="Accent4 4" xfId="329"/>
    <cellStyle name="Accent4 5" xfId="330"/>
    <cellStyle name="Accent4 6" xfId="331"/>
    <cellStyle name="Accent4 7" xfId="332"/>
    <cellStyle name="Accent4 8" xfId="333"/>
    <cellStyle name="Accent4 9" xfId="334"/>
    <cellStyle name="Accent5" xfId="23" builtinId="45" customBuiltin="1"/>
    <cellStyle name="Accent5 10" xfId="335"/>
    <cellStyle name="Accent5 11" xfId="336"/>
    <cellStyle name="Accent5 2" xfId="337"/>
    <cellStyle name="Accent5 2 2" xfId="338"/>
    <cellStyle name="Accent5 3" xfId="339"/>
    <cellStyle name="Accent5 4" xfId="340"/>
    <cellStyle name="Accent5 5" xfId="341"/>
    <cellStyle name="Accent5 6" xfId="342"/>
    <cellStyle name="Accent5 7" xfId="343"/>
    <cellStyle name="Accent5 8" xfId="344"/>
    <cellStyle name="Accent5 9" xfId="345"/>
    <cellStyle name="Accent6" xfId="24" builtinId="49" customBuiltin="1"/>
    <cellStyle name="Accent6 10" xfId="346"/>
    <cellStyle name="Accent6 11" xfId="347"/>
    <cellStyle name="Accent6 2" xfId="348"/>
    <cellStyle name="Accent6 2 2" xfId="349"/>
    <cellStyle name="Accent6 2 3" xfId="350"/>
    <cellStyle name="Accent6 3" xfId="351"/>
    <cellStyle name="Accent6 4" xfId="352"/>
    <cellStyle name="Accent6 5" xfId="353"/>
    <cellStyle name="Accent6 6" xfId="354"/>
    <cellStyle name="Accent6 7" xfId="355"/>
    <cellStyle name="Accent6 8" xfId="356"/>
    <cellStyle name="Accent6 9" xfId="357"/>
    <cellStyle name="Avertissement" xfId="25" builtinId="11" customBuiltin="1"/>
    <cellStyle name="Avertissement 10" xfId="358"/>
    <cellStyle name="Avertissement 11" xfId="359"/>
    <cellStyle name="Avertissement 2" xfId="360"/>
    <cellStyle name="Avertissement 2 2" xfId="361"/>
    <cellStyle name="Avertissement 3" xfId="362"/>
    <cellStyle name="Avertissement 4" xfId="363"/>
    <cellStyle name="Avertissement 5" xfId="364"/>
    <cellStyle name="Avertissement 6" xfId="365"/>
    <cellStyle name="Avertissement 7" xfId="366"/>
    <cellStyle name="Avertissement 8" xfId="367"/>
    <cellStyle name="Avertissement 9" xfId="368"/>
    <cellStyle name="Bad" xfId="914"/>
    <cellStyle name="Calcul" xfId="26" builtinId="22" customBuiltin="1"/>
    <cellStyle name="Calcul 10" xfId="369"/>
    <cellStyle name="Calcul 11" xfId="370"/>
    <cellStyle name="Calcul 2" xfId="371"/>
    <cellStyle name="Calcul 2 2" xfId="372"/>
    <cellStyle name="Calcul 2 3" xfId="373"/>
    <cellStyle name="Calcul 2_MINISTERE DE LA JEUNESSES 2017" xfId="915"/>
    <cellStyle name="Calcul 3" xfId="374"/>
    <cellStyle name="Calcul 4" xfId="375"/>
    <cellStyle name="Calcul 5" xfId="376"/>
    <cellStyle name="Calcul 6" xfId="377"/>
    <cellStyle name="Calcul 7" xfId="378"/>
    <cellStyle name="Calcul 8" xfId="379"/>
    <cellStyle name="Calcul 9" xfId="380"/>
    <cellStyle name="Calculation" xfId="916"/>
    <cellStyle name="Cellule liée" xfId="27" builtinId="24" customBuiltin="1"/>
    <cellStyle name="Cellule liée 10" xfId="381"/>
    <cellStyle name="Cellule liée 11" xfId="382"/>
    <cellStyle name="Cellule liée 2" xfId="383"/>
    <cellStyle name="Cellule liée 2 2" xfId="384"/>
    <cellStyle name="Cellule liée 2 3" xfId="385"/>
    <cellStyle name="Cellule liée 2_MINISTERE DE LA JEUNESSES 2017" xfId="917"/>
    <cellStyle name="Cellule liée 3" xfId="386"/>
    <cellStyle name="Cellule liée 4" xfId="387"/>
    <cellStyle name="Cellule liée 5" xfId="388"/>
    <cellStyle name="Cellule liée 6" xfId="389"/>
    <cellStyle name="Cellule liée 7" xfId="390"/>
    <cellStyle name="Cellule liée 8" xfId="391"/>
    <cellStyle name="Cellule liée 9" xfId="392"/>
    <cellStyle name="Check Cell" xfId="918"/>
    <cellStyle name="Commentaire" xfId="28" builtinId="10" customBuiltin="1"/>
    <cellStyle name="Commentaire 10" xfId="393"/>
    <cellStyle name="Commentaire 11" xfId="394"/>
    <cellStyle name="Commentaire 2" xfId="395"/>
    <cellStyle name="Commentaire 2 2" xfId="396"/>
    <cellStyle name="Commentaire 2 3" xfId="397"/>
    <cellStyle name="Commentaire 2_MINISTERE DE LA JEUNESSES 2017" xfId="919"/>
    <cellStyle name="Commentaire 3" xfId="398"/>
    <cellStyle name="Commentaire 4" xfId="399"/>
    <cellStyle name="Commentaire 5" xfId="400"/>
    <cellStyle name="Commentaire 6" xfId="401"/>
    <cellStyle name="Commentaire 7" xfId="402"/>
    <cellStyle name="Commentaire 8" xfId="403"/>
    <cellStyle name="Commentaire 9" xfId="404"/>
    <cellStyle name="Entrée" xfId="29" builtinId="20" customBuiltin="1"/>
    <cellStyle name="Entrée 10" xfId="405"/>
    <cellStyle name="Entrée 11" xfId="406"/>
    <cellStyle name="Entrée 2" xfId="407"/>
    <cellStyle name="Entrée 2 2" xfId="408"/>
    <cellStyle name="Entrée 2 3" xfId="409"/>
    <cellStyle name="Entrée 2_MINISTERE DE LA JEUNESSES 2017" xfId="920"/>
    <cellStyle name="Entrée 3" xfId="410"/>
    <cellStyle name="Entrée 4" xfId="411"/>
    <cellStyle name="Entrée 5" xfId="412"/>
    <cellStyle name="Entrée 6" xfId="413"/>
    <cellStyle name="Entrée 7" xfId="414"/>
    <cellStyle name="Entrée 8" xfId="415"/>
    <cellStyle name="Entrée 9" xfId="416"/>
    <cellStyle name="Euro" xfId="30"/>
    <cellStyle name="Euro 10" xfId="417"/>
    <cellStyle name="Euro 11" xfId="418"/>
    <cellStyle name="Euro 12" xfId="419"/>
    <cellStyle name="Euro 13" xfId="420"/>
    <cellStyle name="Euro 14" xfId="421"/>
    <cellStyle name="Euro 15" xfId="422"/>
    <cellStyle name="Euro 2" xfId="423"/>
    <cellStyle name="Euro 2 10" xfId="424"/>
    <cellStyle name="Euro 2 11" xfId="982"/>
    <cellStyle name="Euro 2 2" xfId="425"/>
    <cellStyle name="Euro 2 3" xfId="426"/>
    <cellStyle name="Euro 2 4" xfId="427"/>
    <cellStyle name="Euro 2 5" xfId="428"/>
    <cellStyle name="Euro 2 6" xfId="429"/>
    <cellStyle name="Euro 2 7" xfId="430"/>
    <cellStyle name="Euro 2 8" xfId="431"/>
    <cellStyle name="Euro 2 9" xfId="432"/>
    <cellStyle name="Euro 2_ARBITRAGE 2017 TAB 4+ 5+ 6" xfId="921"/>
    <cellStyle name="Euro 3" xfId="433"/>
    <cellStyle name="Euro 3 2" xfId="983"/>
    <cellStyle name="Euro 4" xfId="434"/>
    <cellStyle name="Euro 5" xfId="435"/>
    <cellStyle name="Euro 6" xfId="436"/>
    <cellStyle name="Euro 7" xfId="437"/>
    <cellStyle name="Euro 8" xfId="438"/>
    <cellStyle name="Euro 9" xfId="439"/>
    <cellStyle name="Explanatory Text" xfId="922"/>
    <cellStyle name="Good" xfId="923"/>
    <cellStyle name="Heading 1" xfId="924"/>
    <cellStyle name="Heading 2" xfId="925"/>
    <cellStyle name="Heading 3" xfId="926"/>
    <cellStyle name="Heading 4" xfId="927"/>
    <cellStyle name="Input" xfId="928"/>
    <cellStyle name="Insatisfaisant" xfId="31" builtinId="27" customBuiltin="1"/>
    <cellStyle name="Insatisfaisant 10" xfId="440"/>
    <cellStyle name="Insatisfaisant 11" xfId="441"/>
    <cellStyle name="Insatisfaisant 2" xfId="442"/>
    <cellStyle name="Insatisfaisant 2 2" xfId="443"/>
    <cellStyle name="Insatisfaisant 2 3" xfId="444"/>
    <cellStyle name="Insatisfaisant 3" xfId="445"/>
    <cellStyle name="Insatisfaisant 4" xfId="446"/>
    <cellStyle name="Insatisfaisant 5" xfId="447"/>
    <cellStyle name="Insatisfaisant 6" xfId="448"/>
    <cellStyle name="Insatisfaisant 7" xfId="449"/>
    <cellStyle name="Insatisfaisant 8" xfId="450"/>
    <cellStyle name="Insatisfaisant 9" xfId="451"/>
    <cellStyle name="Linked Cell" xfId="929"/>
    <cellStyle name="Milliers 2" xfId="452"/>
    <cellStyle name="Milliers 2 10" xfId="453"/>
    <cellStyle name="Milliers 2 10 2" xfId="454"/>
    <cellStyle name="Milliers 2 11" xfId="455"/>
    <cellStyle name="Milliers 2 12" xfId="456"/>
    <cellStyle name="Milliers 2 13" xfId="457"/>
    <cellStyle name="Milliers 2 14" xfId="458"/>
    <cellStyle name="Milliers 2 15" xfId="459"/>
    <cellStyle name="Milliers 2 16" xfId="974"/>
    <cellStyle name="Milliers 2 17" xfId="977"/>
    <cellStyle name="Milliers 2 2" xfId="71"/>
    <cellStyle name="Milliers 2 2 2" xfId="984"/>
    <cellStyle name="Milliers 2 3" xfId="460"/>
    <cellStyle name="Milliers 2 4" xfId="461"/>
    <cellStyle name="Milliers 2 4 2" xfId="462"/>
    <cellStyle name="Milliers 2 4 3" xfId="463"/>
    <cellStyle name="Milliers 2 4 4" xfId="464"/>
    <cellStyle name="Milliers 2 4 5" xfId="55"/>
    <cellStyle name="Milliers 2 5" xfId="465"/>
    <cellStyle name="Milliers 2 6" xfId="466"/>
    <cellStyle name="Milliers 2 7" xfId="67"/>
    <cellStyle name="Milliers 2 8" xfId="467"/>
    <cellStyle name="Milliers 2 9" xfId="468"/>
    <cellStyle name="Milliers 2_ARBITRAGE 2017 TAB 4+ 5+ 6" xfId="930"/>
    <cellStyle name="Milliers 3" xfId="469"/>
    <cellStyle name="Milliers 3 10" xfId="470"/>
    <cellStyle name="Milliers 3 11" xfId="471"/>
    <cellStyle name="Milliers 3 12" xfId="472"/>
    <cellStyle name="Milliers 3 13" xfId="985"/>
    <cellStyle name="Milliers 3 2" xfId="473"/>
    <cellStyle name="Milliers 3 3" xfId="474"/>
    <cellStyle name="Milliers 3 4" xfId="475"/>
    <cellStyle name="Milliers 3 5" xfId="476"/>
    <cellStyle name="Milliers 3 6" xfId="477"/>
    <cellStyle name="Milliers 3 7" xfId="478"/>
    <cellStyle name="Milliers 3 8" xfId="479"/>
    <cellStyle name="Milliers 3 9" xfId="480"/>
    <cellStyle name="Milliers 3_ARBITRAGE 2017 TAB 4+ 5+ 6" xfId="931"/>
    <cellStyle name="Milliers 4" xfId="69"/>
    <cellStyle name="Milliers 4 10" xfId="481"/>
    <cellStyle name="Milliers 4 2" xfId="482"/>
    <cellStyle name="Milliers 4 3" xfId="483"/>
    <cellStyle name="Milliers 4 4" xfId="484"/>
    <cellStyle name="Milliers 4 5" xfId="485"/>
    <cellStyle name="Milliers 4 6" xfId="486"/>
    <cellStyle name="Milliers 4 7" xfId="487"/>
    <cellStyle name="Milliers 4 8" xfId="488"/>
    <cellStyle name="Milliers 4 9" xfId="489"/>
    <cellStyle name="Milliers 4_ARBITRAGE 2017 TAB 4+ 5+ 6" xfId="932"/>
    <cellStyle name="Milliers 5" xfId="68"/>
    <cellStyle name="Milliers 5 2" xfId="490"/>
    <cellStyle name="Milliers 5 2 2" xfId="883"/>
    <cellStyle name="Milliers 5 2 3" xfId="973"/>
    <cellStyle name="Milliers 5 3" xfId="491"/>
    <cellStyle name="Milliers 5 4" xfId="492"/>
    <cellStyle name="Milliers 5 5" xfId="493"/>
    <cellStyle name="Milliers 5 5 2" xfId="494"/>
    <cellStyle name="Milliers 5 6" xfId="495"/>
    <cellStyle name="Milliers 5 6 2" xfId="496"/>
    <cellStyle name="Milliers 5_ARBITRAGE 2017 TAB 4+ 5+ 6" xfId="933"/>
    <cellStyle name="Milliers 6" xfId="497"/>
    <cellStyle name="Milliers 7" xfId="498"/>
    <cellStyle name="Milliers 7 2" xfId="499"/>
    <cellStyle name="Milliers 8" xfId="972"/>
    <cellStyle name="Milliers 9" xfId="976"/>
    <cellStyle name="Monétaire 2" xfId="72"/>
    <cellStyle name="Monétaire 2 2" xfId="978"/>
    <cellStyle name="Neutral" xfId="934"/>
    <cellStyle name="Neutre" xfId="32" builtinId="28" customBuiltin="1"/>
    <cellStyle name="Neutre 10" xfId="500"/>
    <cellStyle name="Neutre 11" xfId="501"/>
    <cellStyle name="Neutre 2" xfId="502"/>
    <cellStyle name="Neutre 2 2" xfId="503"/>
    <cellStyle name="Neutre 2 3" xfId="504"/>
    <cellStyle name="Neutre 3" xfId="505"/>
    <cellStyle name="Neutre 4" xfId="506"/>
    <cellStyle name="Neutre 5" xfId="507"/>
    <cellStyle name="Neutre 6" xfId="508"/>
    <cellStyle name="Neutre 7" xfId="509"/>
    <cellStyle name="Neutre 8" xfId="510"/>
    <cellStyle name="Neutre 9" xfId="511"/>
    <cellStyle name="Normal" xfId="0" builtinId="0"/>
    <cellStyle name="Normal 10" xfId="33"/>
    <cellStyle name="Normal 10 2" xfId="58"/>
    <cellStyle name="Normal 10_ARBITRAGE 2017 TAB 5" xfId="935"/>
    <cellStyle name="Normal 11" xfId="54"/>
    <cellStyle name="Normal 11 10" xfId="512"/>
    <cellStyle name="Normal 11 11" xfId="513"/>
    <cellStyle name="Normal 11 12" xfId="986"/>
    <cellStyle name="Normal 11 2" xfId="514"/>
    <cellStyle name="Normal 11 3" xfId="515"/>
    <cellStyle name="Normal 11 4" xfId="516"/>
    <cellStyle name="Normal 11 5" xfId="517"/>
    <cellStyle name="Normal 11 6" xfId="518"/>
    <cellStyle name="Normal 11 7" xfId="519"/>
    <cellStyle name="Normal 11 8" xfId="520"/>
    <cellStyle name="Normal 11 9" xfId="521"/>
    <cellStyle name="Normal 11_ARBITRAGE 2017 TAB 4+ 5+ 6" xfId="936"/>
    <cellStyle name="Normal 12" xfId="34"/>
    <cellStyle name="Normal 12 10" xfId="61"/>
    <cellStyle name="Normal 12 2" xfId="522"/>
    <cellStyle name="Normal 12 3" xfId="523"/>
    <cellStyle name="Normal 12 4" xfId="524"/>
    <cellStyle name="Normal 12 5" xfId="525"/>
    <cellStyle name="Normal 12 6" xfId="526"/>
    <cellStyle name="Normal 12 7" xfId="527"/>
    <cellStyle name="Normal 12 8" xfId="528"/>
    <cellStyle name="Normal 12 9" xfId="529"/>
    <cellStyle name="Normal 12_ARBITRAGE 2017 TAB 5" xfId="937"/>
    <cellStyle name="Normal 13" xfId="530"/>
    <cellStyle name="Normal 13 2" xfId="531"/>
    <cellStyle name="Normal 13 3" xfId="532"/>
    <cellStyle name="Normal 13 4" xfId="533"/>
    <cellStyle name="Normal 13 5" xfId="534"/>
    <cellStyle name="Normal 13 6" xfId="535"/>
    <cellStyle name="Normal 13 7" xfId="536"/>
    <cellStyle name="Normal 13 8" xfId="537"/>
    <cellStyle name="Normal 13 8 2" xfId="65"/>
    <cellStyle name="Normal 14" xfId="538"/>
    <cellStyle name="Normal 14 2" xfId="539"/>
    <cellStyle name="Normal 14 3" xfId="540"/>
    <cellStyle name="Normal 14 4" xfId="541"/>
    <cellStyle name="Normal 14 5" xfId="542"/>
    <cellStyle name="Normal 14_ARBITRAGE 2017 TAB 5" xfId="938"/>
    <cellStyle name="Normal 15" xfId="543"/>
    <cellStyle name="Normal 15 2" xfId="544"/>
    <cellStyle name="Normal 16" xfId="545"/>
    <cellStyle name="Normal 16 2" xfId="546"/>
    <cellStyle name="Normal 17" xfId="547"/>
    <cellStyle name="Normal 17 2" xfId="548"/>
    <cellStyle name="Normal 18" xfId="549"/>
    <cellStyle name="Normal 18 2" xfId="53"/>
    <cellStyle name="Normal 19" xfId="971"/>
    <cellStyle name="Normal 2" xfId="35"/>
    <cellStyle name="Normal 2 10" xfId="59"/>
    <cellStyle name="Normal 2 11" xfId="550"/>
    <cellStyle name="Normal 2 12" xfId="551"/>
    <cellStyle name="Normal 2 13" xfId="552"/>
    <cellStyle name="Normal 2 2" xfId="553"/>
    <cellStyle name="Normal 2 2 10" xfId="70"/>
    <cellStyle name="Normal 2 2 11" xfId="554"/>
    <cellStyle name="Normal 2 2 2" xfId="555"/>
    <cellStyle name="Normal 2 2 2 2" xfId="60"/>
    <cellStyle name="Normal 2 2 2_ARBITRAGE 2017 TAB 5" xfId="939"/>
    <cellStyle name="Normal 2 2 3" xfId="556"/>
    <cellStyle name="Normal 2 2 4" xfId="557"/>
    <cellStyle name="Normal 2 2 5" xfId="558"/>
    <cellStyle name="Normal 2 2 6" xfId="559"/>
    <cellStyle name="Normal 2 2 7" xfId="560"/>
    <cellStyle name="Normal 2 2 8" xfId="561"/>
    <cellStyle name="Normal 2 2 9" xfId="562"/>
    <cellStyle name="Normal 2 2_ARBITRAGE 2017 TAB 5" xfId="940"/>
    <cellStyle name="Normal 2 3" xfId="563"/>
    <cellStyle name="Normal 2 3 10" xfId="564"/>
    <cellStyle name="Normal 2 3 2" xfId="565"/>
    <cellStyle name="Normal 2 3 3" xfId="566"/>
    <cellStyle name="Normal 2 3 4" xfId="567"/>
    <cellStyle name="Normal 2 3 5" xfId="568"/>
    <cellStyle name="Normal 2 3 6" xfId="569"/>
    <cellStyle name="Normal 2 3 7" xfId="570"/>
    <cellStyle name="Normal 2 3 8" xfId="571"/>
    <cellStyle name="Normal 2 3 9" xfId="572"/>
    <cellStyle name="Normal 2 3_ARBITRAGE 2017 TAB 5" xfId="941"/>
    <cellStyle name="Normal 2 4" xfId="573"/>
    <cellStyle name="Normal 2 4 10" xfId="574"/>
    <cellStyle name="Normal 2 4 2" xfId="575"/>
    <cellStyle name="Normal 2 4 3" xfId="576"/>
    <cellStyle name="Normal 2 4 4" xfId="577"/>
    <cellStyle name="Normal 2 4 5" xfId="578"/>
    <cellStyle name="Normal 2 4 6" xfId="579"/>
    <cellStyle name="Normal 2 4 7" xfId="580"/>
    <cellStyle name="Normal 2 4 8" xfId="581"/>
    <cellStyle name="Normal 2 4 9" xfId="582"/>
    <cellStyle name="Normal 2 4_MINISTERE DE LA JEUNESSES 2017" xfId="942"/>
    <cellStyle name="Normal 2 5" xfId="583"/>
    <cellStyle name="Normal 2 6" xfId="584"/>
    <cellStyle name="Normal 2 7" xfId="585"/>
    <cellStyle name="Normal 2 8" xfId="586"/>
    <cellStyle name="Normal 2 9" xfId="587"/>
    <cellStyle name="Normal 2_ANNEXE2-ETAT DES OPERATIONS NON LANCEES (PSD+PCD)" xfId="588"/>
    <cellStyle name="Normal 20" xfId="975"/>
    <cellStyle name="Normal 20 2" xfId="987"/>
    <cellStyle name="Normal 20 3" xfId="980"/>
    <cellStyle name="Normal 20 5" xfId="979"/>
    <cellStyle name="Normal 3" xfId="36"/>
    <cellStyle name="Normal 3 10" xfId="589"/>
    <cellStyle name="Normal 3 11" xfId="590"/>
    <cellStyle name="Normal 3 12" xfId="591"/>
    <cellStyle name="Normal 3 2" xfId="592"/>
    <cellStyle name="Normal 3 2 10" xfId="593"/>
    <cellStyle name="Normal 3 2 2" xfId="594"/>
    <cellStyle name="Normal 3 2 3" xfId="595"/>
    <cellStyle name="Normal 3 2 4" xfId="596"/>
    <cellStyle name="Normal 3 2 5" xfId="597"/>
    <cellStyle name="Normal 3 2 6" xfId="598"/>
    <cellStyle name="Normal 3 2 7" xfId="599"/>
    <cellStyle name="Normal 3 2 8" xfId="600"/>
    <cellStyle name="Normal 3 2 9" xfId="601"/>
    <cellStyle name="Normal 3 2_ARBITRAGE 2017 TAB 5" xfId="943"/>
    <cellStyle name="Normal 3 3" xfId="602"/>
    <cellStyle name="Normal 3 3 10" xfId="603"/>
    <cellStyle name="Normal 3 3 2" xfId="604"/>
    <cellStyle name="Normal 3 3 3" xfId="605"/>
    <cellStyle name="Normal 3 3 4" xfId="606"/>
    <cellStyle name="Normal 3 3 5" xfId="607"/>
    <cellStyle name="Normal 3 3 6" xfId="608"/>
    <cellStyle name="Normal 3 3 7" xfId="609"/>
    <cellStyle name="Normal 3 3 8" xfId="610"/>
    <cellStyle name="Normal 3 3 9" xfId="611"/>
    <cellStyle name="Normal 3 3_ARBITRAGE 2017 TAB 5" xfId="944"/>
    <cellStyle name="Normal 3 4" xfId="612"/>
    <cellStyle name="Normal 3 5" xfId="613"/>
    <cellStyle name="Normal 3 6" xfId="614"/>
    <cellStyle name="Normal 3 7" xfId="615"/>
    <cellStyle name="Normal 3 8" xfId="616"/>
    <cellStyle name="Normal 3 9" xfId="617"/>
    <cellStyle name="Normal 3_ARBITRAGE 2017 TAB 5" xfId="945"/>
    <cellStyle name="Normal 4" xfId="37"/>
    <cellStyle name="Normal 4 10" xfId="618"/>
    <cellStyle name="Normal 4 11" xfId="619"/>
    <cellStyle name="Normal 4 12" xfId="620"/>
    <cellStyle name="Normal 4 13" xfId="621"/>
    <cellStyle name="Normal 4 14" xfId="622"/>
    <cellStyle name="Normal 4 15" xfId="623"/>
    <cellStyle name="Normal 4 16" xfId="624"/>
    <cellStyle name="Normal 4 17" xfId="625"/>
    <cellStyle name="Normal 4 17 2" xfId="626"/>
    <cellStyle name="Normal 4 17_ARBITRAGE 2017 TAB 5" xfId="946"/>
    <cellStyle name="Normal 4 18" xfId="627"/>
    <cellStyle name="Normal 4 19" xfId="628"/>
    <cellStyle name="Normal 4 2" xfId="629"/>
    <cellStyle name="Normal 4 2 10" xfId="630"/>
    <cellStyle name="Normal 4 2 11" xfId="631"/>
    <cellStyle name="Normal 4 2 12" xfId="632"/>
    <cellStyle name="Normal 4 2 13" xfId="633"/>
    <cellStyle name="Normal 4 2 14" xfId="634"/>
    <cellStyle name="Normal 4 2 15" xfId="635"/>
    <cellStyle name="Normal 4 2 16" xfId="636"/>
    <cellStyle name="Normal 4 2 17" xfId="637"/>
    <cellStyle name="Normal 4 2 18" xfId="638"/>
    <cellStyle name="Normal 4 2 2" xfId="639"/>
    <cellStyle name="Normal 4 2 3" xfId="640"/>
    <cellStyle name="Normal 4 2 4" xfId="641"/>
    <cellStyle name="Normal 4 2 4 2" xfId="642"/>
    <cellStyle name="Normal 4 2 4 2 2" xfId="643"/>
    <cellStyle name="Normal 4 2 4 2_ARBITRAGE 2017 TAB 5" xfId="947"/>
    <cellStyle name="Normal 4 2 5" xfId="644"/>
    <cellStyle name="Normal 4 2 5 2" xfId="645"/>
    <cellStyle name="Normal 4 2 5 2 2" xfId="646"/>
    <cellStyle name="Normal 4 2 5 2_ARBITRAGE 2017 TAB 5" xfId="948"/>
    <cellStyle name="Normal 4 2 6" xfId="647"/>
    <cellStyle name="Normal 4 2 6 2" xfId="648"/>
    <cellStyle name="Normal 4 2 6 2 2" xfId="649"/>
    <cellStyle name="Normal 4 2 6 2_ARBITRAGE 2017 TAB 5" xfId="949"/>
    <cellStyle name="Normal 4 2 7" xfId="650"/>
    <cellStyle name="Normal 4 2 8" xfId="651"/>
    <cellStyle name="Normal 4 2 9" xfId="652"/>
    <cellStyle name="Normal 4 2_Xl0000040" xfId="653"/>
    <cellStyle name="Normal 4 20" xfId="654"/>
    <cellStyle name="Normal 4 3" xfId="655"/>
    <cellStyle name="Normal 4 3 10" xfId="656"/>
    <cellStyle name="Normal 4 3 2" xfId="657"/>
    <cellStyle name="Normal 4 3 3" xfId="658"/>
    <cellStyle name="Normal 4 3 4" xfId="659"/>
    <cellStyle name="Normal 4 3 5" xfId="660"/>
    <cellStyle name="Normal 4 3 6" xfId="661"/>
    <cellStyle name="Normal 4 3 7" xfId="662"/>
    <cellStyle name="Normal 4 3 8" xfId="663"/>
    <cellStyle name="Normal 4 3 9" xfId="664"/>
    <cellStyle name="Normal 4 3_Xl0000040" xfId="665"/>
    <cellStyle name="Normal 4 4" xfId="666"/>
    <cellStyle name="Normal 4 5" xfId="667"/>
    <cellStyle name="Normal 4 6" xfId="668"/>
    <cellStyle name="Normal 4 7" xfId="669"/>
    <cellStyle name="Normal 4 8" xfId="670"/>
    <cellStyle name="Normal 4 9" xfId="671"/>
    <cellStyle name="Normal 4 9 2" xfId="672"/>
    <cellStyle name="Normal 4 9 2 2" xfId="673"/>
    <cellStyle name="Normal 4 9_ARBITRAGE 2017 TAB 5" xfId="950"/>
    <cellStyle name="Normal 4_ARBITRAGE 2017 TAB 5" xfId="951"/>
    <cellStyle name="Normal 5" xfId="66"/>
    <cellStyle name="Normal 5 10" xfId="52"/>
    <cellStyle name="Normal 5 11" xfId="674"/>
    <cellStyle name="Normal 5 12" xfId="675"/>
    <cellStyle name="Normal 5 13" xfId="676"/>
    <cellStyle name="Normal 5 14" xfId="677"/>
    <cellStyle name="Normal 5 2" xfId="56"/>
    <cellStyle name="Normal 5 2 10" xfId="678"/>
    <cellStyle name="Normal 5 2 11" xfId="679"/>
    <cellStyle name="Normal 5 2 12" xfId="680"/>
    <cellStyle name="Normal 5 2 2" xfId="681"/>
    <cellStyle name="Normal 5 2 2 10" xfId="63"/>
    <cellStyle name="Normal 5 2 2 11" xfId="682"/>
    <cellStyle name="Normal 5 2 2 12" xfId="683"/>
    <cellStyle name="Normal 5 2 2 2" xfId="684"/>
    <cellStyle name="Normal 5 2 2 3" xfId="685"/>
    <cellStyle name="Normal 5 2 2 4" xfId="686"/>
    <cellStyle name="Normal 5 2 2 5" xfId="687"/>
    <cellStyle name="Normal 5 2 2 6" xfId="688"/>
    <cellStyle name="Normal 5 2 2 7" xfId="689"/>
    <cellStyle name="Normal 5 2 2 8" xfId="690"/>
    <cellStyle name="Normal 5 2 2 9" xfId="691"/>
    <cellStyle name="Normal 5 2 2_ARBITRAGE 2017 TAB 5" xfId="952"/>
    <cellStyle name="Normal 5 2 3" xfId="692"/>
    <cellStyle name="Normal 5 2 4" xfId="693"/>
    <cellStyle name="Normal 5 2 5" xfId="694"/>
    <cellStyle name="Normal 5 2 6" xfId="695"/>
    <cellStyle name="Normal 5 2 7" xfId="696"/>
    <cellStyle name="Normal 5 2 8" xfId="697"/>
    <cellStyle name="Normal 5 2 9" xfId="698"/>
    <cellStyle name="Normal 5 2_ARBITRAGE 2017 TAB 5" xfId="953"/>
    <cellStyle name="Normal 5 3" xfId="699"/>
    <cellStyle name="Normal 5 4" xfId="700"/>
    <cellStyle name="Normal 5 5" xfId="701"/>
    <cellStyle name="Normal 5 6" xfId="702"/>
    <cellStyle name="Normal 5 7" xfId="703"/>
    <cellStyle name="Normal 5 8" xfId="704"/>
    <cellStyle name="Normal 5 9" xfId="705"/>
    <cellStyle name="Normal 5_ARBITRAGE 2017 TAB 5" xfId="954"/>
    <cellStyle name="Normal 6" xfId="38"/>
    <cellStyle name="Normal 6 10" xfId="706"/>
    <cellStyle name="Normal 6 11" xfId="707"/>
    <cellStyle name="Normal 6 12" xfId="708"/>
    <cellStyle name="Normal 6 13" xfId="709"/>
    <cellStyle name="Normal 6 2" xfId="710"/>
    <cellStyle name="Normal 6 2 2" xfId="62"/>
    <cellStyle name="Normal 6 2_ARBITRAGE 2017 TAB 5" xfId="955"/>
    <cellStyle name="Normal 6 3" xfId="711"/>
    <cellStyle name="Normal 6 4" xfId="712"/>
    <cellStyle name="Normal 6 5" xfId="713"/>
    <cellStyle name="Normal 6 6" xfId="714"/>
    <cellStyle name="Normal 6 7" xfId="715"/>
    <cellStyle name="Normal 6 8" xfId="716"/>
    <cellStyle name="Normal 6 9" xfId="717"/>
    <cellStyle name="Normal 6_ARBITRAGE 2017 TAB 5" xfId="956"/>
    <cellStyle name="Normal 7" xfId="718"/>
    <cellStyle name="Normal 7 2" xfId="719"/>
    <cellStyle name="Normal 7 2 2" xfId="720"/>
    <cellStyle name="Normal 7 2 3" xfId="988"/>
    <cellStyle name="Normal 7 2_ARBITRAGE 2017 TAB 5" xfId="957"/>
    <cellStyle name="Normal 7 3" xfId="721"/>
    <cellStyle name="Normal 7 4" xfId="722"/>
    <cellStyle name="Normal 7 5" xfId="723"/>
    <cellStyle name="Normal 7 6" xfId="724"/>
    <cellStyle name="Normal 7 7" xfId="725"/>
    <cellStyle name="Normal 7_ARBITRAGE 2017 TAB 5" xfId="958"/>
    <cellStyle name="Normal 8" xfId="39"/>
    <cellStyle name="Normal 8 10" xfId="726"/>
    <cellStyle name="Normal 8 11" xfId="727"/>
    <cellStyle name="Normal 8 12" xfId="728"/>
    <cellStyle name="Normal 8 13" xfId="729"/>
    <cellStyle name="Normal 8 14" xfId="730"/>
    <cellStyle name="Normal 8 2" xfId="64"/>
    <cellStyle name="Normal 8 3" xfId="731"/>
    <cellStyle name="Normal 8 4" xfId="732"/>
    <cellStyle name="Normal 8 5" xfId="733"/>
    <cellStyle name="Normal 8 6" xfId="734"/>
    <cellStyle name="Normal 8 7" xfId="735"/>
    <cellStyle name="Normal 8 8" xfId="736"/>
    <cellStyle name="Normal 8 9" xfId="737"/>
    <cellStyle name="Normal 8_ARBITRAGE 2017 TAB 5" xfId="959"/>
    <cellStyle name="Normal 9" xfId="738"/>
    <cellStyle name="Normal 9 10" xfId="739"/>
    <cellStyle name="Normal 9 11" xfId="740"/>
    <cellStyle name="Normal 9 12" xfId="741"/>
    <cellStyle name="Normal 9 13" xfId="742"/>
    <cellStyle name="Normal 9 14" xfId="743"/>
    <cellStyle name="Normal 9 15" xfId="744"/>
    <cellStyle name="Normal 9 16" xfId="745"/>
    <cellStyle name="Normal 9 17" xfId="746"/>
    <cellStyle name="Normal 9 2" xfId="57"/>
    <cellStyle name="Normal 9 3" xfId="747"/>
    <cellStyle name="Normal 9 4" xfId="748"/>
    <cellStyle name="Normal 9 5" xfId="749"/>
    <cellStyle name="Normal 9 6" xfId="750"/>
    <cellStyle name="Normal 9 7" xfId="751"/>
    <cellStyle name="Normal 9 8" xfId="752"/>
    <cellStyle name="Normal 9 9" xfId="753"/>
    <cellStyle name="Normal 9_ARBITRAGE 2017 TAB 5" xfId="960"/>
    <cellStyle name="Normal_PCSC 2006 modifié_TRANCHE05-06-07-08 2" xfId="981"/>
    <cellStyle name="Normal_PREPA LOI DE FINANCES2011tab 1 2 fatma" xfId="40"/>
    <cellStyle name="Normal_PREPA LOI DE FINANCES2011tab 1 2 fatma 2" xfId="51"/>
    <cellStyle name="Note" xfId="961"/>
    <cellStyle name="Output" xfId="962"/>
    <cellStyle name="Pourcentage 2" xfId="754"/>
    <cellStyle name="Pourcentage 2 10" xfId="755"/>
    <cellStyle name="Pourcentage 2 2" xfId="756"/>
    <cellStyle name="Pourcentage 2 3" xfId="757"/>
    <cellStyle name="Pourcentage 2 4" xfId="758"/>
    <cellStyle name="Pourcentage 2 5" xfId="759"/>
    <cellStyle name="Pourcentage 2 6" xfId="760"/>
    <cellStyle name="Pourcentage 2 7" xfId="761"/>
    <cellStyle name="Pourcentage 2 8" xfId="762"/>
    <cellStyle name="Pourcentage 2 9" xfId="763"/>
    <cellStyle name="Pourcentage 3" xfId="764"/>
    <cellStyle name="Satisfaisant" xfId="41" builtinId="26" customBuiltin="1"/>
    <cellStyle name="Satisfaisant 10" xfId="765"/>
    <cellStyle name="Satisfaisant 11" xfId="766"/>
    <cellStyle name="Satisfaisant 2" xfId="767"/>
    <cellStyle name="Satisfaisant 2 2" xfId="768"/>
    <cellStyle name="Satisfaisant 2 3" xfId="769"/>
    <cellStyle name="Satisfaisant 3" xfId="770"/>
    <cellStyle name="Satisfaisant 4" xfId="771"/>
    <cellStyle name="Satisfaisant 5" xfId="772"/>
    <cellStyle name="Satisfaisant 6" xfId="773"/>
    <cellStyle name="Satisfaisant 7" xfId="774"/>
    <cellStyle name="Satisfaisant 8" xfId="775"/>
    <cellStyle name="Satisfaisant 9" xfId="776"/>
    <cellStyle name="Sortie" xfId="42" builtinId="21" customBuiltin="1"/>
    <cellStyle name="Sortie 10" xfId="777"/>
    <cellStyle name="Sortie 11" xfId="778"/>
    <cellStyle name="Sortie 2" xfId="779"/>
    <cellStyle name="Sortie 2 2" xfId="780"/>
    <cellStyle name="Sortie 2 3" xfId="781"/>
    <cellStyle name="Sortie 2_MINISTERE DE LA JEUNESSES 2017" xfId="963"/>
    <cellStyle name="Sortie 3" xfId="782"/>
    <cellStyle name="Sortie 4" xfId="783"/>
    <cellStyle name="Sortie 5" xfId="784"/>
    <cellStyle name="Sortie 6" xfId="785"/>
    <cellStyle name="Sortie 7" xfId="786"/>
    <cellStyle name="Sortie 8" xfId="787"/>
    <cellStyle name="Sortie 9" xfId="788"/>
    <cellStyle name="Texte explicatif" xfId="43" builtinId="53" customBuiltin="1"/>
    <cellStyle name="Texte explicatif 10" xfId="789"/>
    <cellStyle name="Texte explicatif 11" xfId="790"/>
    <cellStyle name="Texte explicatif 2" xfId="791"/>
    <cellStyle name="Texte explicatif 2 2" xfId="792"/>
    <cellStyle name="Texte explicatif 3" xfId="793"/>
    <cellStyle name="Texte explicatif 4" xfId="794"/>
    <cellStyle name="Texte explicatif 5" xfId="795"/>
    <cellStyle name="Texte explicatif 6" xfId="796"/>
    <cellStyle name="Texte explicatif 7" xfId="797"/>
    <cellStyle name="Texte explicatif 8" xfId="798"/>
    <cellStyle name="Texte explicatif 9" xfId="799"/>
    <cellStyle name="Title" xfId="964"/>
    <cellStyle name="Titre" xfId="44" builtinId="15" customBuiltin="1"/>
    <cellStyle name="Titre 10" xfId="800"/>
    <cellStyle name="Titre 11" xfId="801"/>
    <cellStyle name="Titre 2" xfId="802"/>
    <cellStyle name="Titre 2 2" xfId="803"/>
    <cellStyle name="Titre 2 3" xfId="804"/>
    <cellStyle name="Titre 3" xfId="805"/>
    <cellStyle name="Titre 4" xfId="806"/>
    <cellStyle name="Titre 5" xfId="807"/>
    <cellStyle name="Titre 6" xfId="808"/>
    <cellStyle name="Titre 7" xfId="809"/>
    <cellStyle name="Titre 8" xfId="810"/>
    <cellStyle name="Titre 9" xfId="811"/>
    <cellStyle name="Titre 1" xfId="45" builtinId="16" customBuiltin="1"/>
    <cellStyle name="Titre 1 10" xfId="812"/>
    <cellStyle name="Titre 1 11" xfId="813"/>
    <cellStyle name="Titre 1 2" xfId="814"/>
    <cellStyle name="Titre 1 2 2" xfId="815"/>
    <cellStyle name="Titre 1 2 3" xfId="816"/>
    <cellStyle name="Titre 1 2_MINISTERE DE LA JEUNESSES 2017" xfId="965"/>
    <cellStyle name="Titre 1 3" xfId="817"/>
    <cellStyle name="Titre 1 4" xfId="818"/>
    <cellStyle name="Titre 1 5" xfId="819"/>
    <cellStyle name="Titre 1 6" xfId="820"/>
    <cellStyle name="Titre 1 7" xfId="821"/>
    <cellStyle name="Titre 1 8" xfId="822"/>
    <cellStyle name="Titre 1 9" xfId="823"/>
    <cellStyle name="Titre 2" xfId="46" builtinId="17" customBuiltin="1"/>
    <cellStyle name="Titre 2 10" xfId="824"/>
    <cellStyle name="Titre 2 11" xfId="825"/>
    <cellStyle name="Titre 2 2" xfId="826"/>
    <cellStyle name="Titre 2 2 2" xfId="827"/>
    <cellStyle name="Titre 2 2 3" xfId="828"/>
    <cellStyle name="Titre 2 2_MINISTERE DE LA JEUNESSES 2017" xfId="966"/>
    <cellStyle name="Titre 2 3" xfId="829"/>
    <cellStyle name="Titre 2 4" xfId="830"/>
    <cellStyle name="Titre 2 5" xfId="831"/>
    <cellStyle name="Titre 2 6" xfId="832"/>
    <cellStyle name="Titre 2 7" xfId="833"/>
    <cellStyle name="Titre 2 8" xfId="834"/>
    <cellStyle name="Titre 2 9" xfId="835"/>
    <cellStyle name="Titre 3" xfId="47" builtinId="18" customBuiltin="1"/>
    <cellStyle name="Titre 3 10" xfId="836"/>
    <cellStyle name="Titre 3 11" xfId="837"/>
    <cellStyle name="Titre 3 2" xfId="838"/>
    <cellStyle name="Titre 3 2 2" xfId="839"/>
    <cellStyle name="Titre 3 2 3" xfId="840"/>
    <cellStyle name="Titre 3 2_MINISTERE DE LA JEUNESSES 2017" xfId="967"/>
    <cellStyle name="Titre 3 3" xfId="841"/>
    <cellStyle name="Titre 3 4" xfId="842"/>
    <cellStyle name="Titre 3 5" xfId="843"/>
    <cellStyle name="Titre 3 6" xfId="844"/>
    <cellStyle name="Titre 3 7" xfId="845"/>
    <cellStyle name="Titre 3 8" xfId="846"/>
    <cellStyle name="Titre 3 9" xfId="847"/>
    <cellStyle name="Titre 4" xfId="48" builtinId="19" customBuiltin="1"/>
    <cellStyle name="Titre 4 10" xfId="848"/>
    <cellStyle name="Titre 4 11" xfId="849"/>
    <cellStyle name="Titre 4 2" xfId="850"/>
    <cellStyle name="Titre 4 2 2" xfId="851"/>
    <cellStyle name="Titre 4 2 3" xfId="852"/>
    <cellStyle name="Titre 4 3" xfId="853"/>
    <cellStyle name="Titre 4 4" xfId="854"/>
    <cellStyle name="Titre 4 5" xfId="855"/>
    <cellStyle name="Titre 4 6" xfId="856"/>
    <cellStyle name="Titre 4 7" xfId="857"/>
    <cellStyle name="Titre 4 8" xfId="858"/>
    <cellStyle name="Titre 4 9" xfId="859"/>
    <cellStyle name="Total" xfId="49" builtinId="25" customBuiltin="1"/>
    <cellStyle name="Total 10" xfId="860"/>
    <cellStyle name="Total 11" xfId="861"/>
    <cellStyle name="Total 2" xfId="862"/>
    <cellStyle name="Total 2 2" xfId="863"/>
    <cellStyle name="Total 2 3" xfId="864"/>
    <cellStyle name="Total 2_MINISTERE DE LA JEUNESSES 2017" xfId="968"/>
    <cellStyle name="Total 3" xfId="865"/>
    <cellStyle name="Total 4" xfId="866"/>
    <cellStyle name="Total 5" xfId="867"/>
    <cellStyle name="Total 6" xfId="868"/>
    <cellStyle name="Total 7" xfId="869"/>
    <cellStyle name="Total 8" xfId="870"/>
    <cellStyle name="Total 9" xfId="871"/>
    <cellStyle name="Vérification" xfId="50" builtinId="23" customBuiltin="1"/>
    <cellStyle name="Vérification 10" xfId="872"/>
    <cellStyle name="Vérification 11" xfId="873"/>
    <cellStyle name="Vérification 2" xfId="874"/>
    <cellStyle name="Vérification 2 2" xfId="875"/>
    <cellStyle name="Vérification 2_MINISTERE DE LA JEUNESSES 2017" xfId="969"/>
    <cellStyle name="Vérification 3" xfId="876"/>
    <cellStyle name="Vérification 4" xfId="877"/>
    <cellStyle name="Vérification 5" xfId="878"/>
    <cellStyle name="Vérification 6" xfId="879"/>
    <cellStyle name="Vérification 7" xfId="880"/>
    <cellStyle name="Vérification 8" xfId="881"/>
    <cellStyle name="Vérification 9" xfId="882"/>
    <cellStyle name="Warning Text" xfId="9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DPSB\Desktop\Nomenclature%202016\PCCE%20%20Mars%202016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bitrage%20rafika%202017\NOMO%202015\PCCE-31-12-2015-OFF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C-RECAP  "/>
      <sheetName val="PCCE+PCSC"/>
      <sheetName val="RECA "/>
      <sheetName val="D R E"/>
      <sheetName val="C. FORETS"/>
      <sheetName val="ENVIR"/>
      <sheetName val="PÊCHE"/>
      <sheetName val="Emploi"/>
      <sheetName val="PMEA"/>
      <sheetName val="Tourisme"/>
      <sheetName val="COMMERCE"/>
      <sheetName val="TRANS"/>
      <sheetName val="D T P"/>
      <sheetName val="D A L"/>
      <sheetName val="P.CIVILE"/>
      <sheetName val="ÉDUCATION "/>
      <sheetName val="D U A C"/>
      <sheetName val="D E P"/>
      <sheetName val="D F P"/>
      <sheetName val="D S P"/>
      <sheetName val="D J S"/>
      <sheetName val="CULTURE"/>
      <sheetName val="D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 "/>
      <sheetName val="PMEA"/>
      <sheetName val="Tourisme"/>
      <sheetName val="PÊCHE"/>
      <sheetName val="DRE"/>
      <sheetName val="ENVIR"/>
      <sheetName val="COMMERCE"/>
      <sheetName val="CULTURE"/>
      <sheetName val="FORET+DSA"/>
      <sheetName val="TRANS"/>
      <sheetName val="DTP"/>
      <sheetName val="DAL"/>
      <sheetName val="P.CIVILE"/>
      <sheetName val="Emploi"/>
      <sheetName val="ÉDUCATION "/>
      <sheetName val="DEP"/>
      <sheetName val="DUC"/>
      <sheetName val="Formation"/>
      <sheetName val="Santé"/>
      <sheetName val="D,J,S"/>
      <sheetName val="DAS"/>
      <sheetName val="Tourisme (2)"/>
    </sheetNames>
    <sheetDataSet>
      <sheetData sheetId="0">
        <row r="4">
          <cell r="A4" t="str">
            <v xml:space="preserve"> ARRETEE AU 31/12/2015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"/>
  <sheetViews>
    <sheetView tabSelected="1" view="pageBreakPreview" zoomScale="70" zoomScaleNormal="65" zoomScaleSheetLayoutView="70" workbookViewId="0">
      <selection activeCell="A2" sqref="A2:K2"/>
    </sheetView>
  </sheetViews>
  <sheetFormatPr baseColWidth="10" defaultRowHeight="12.75"/>
  <cols>
    <col min="1" max="1" width="55.28515625" style="2" customWidth="1"/>
    <col min="2" max="2" width="17.28515625" style="3" customWidth="1"/>
    <col min="3" max="3" width="18" style="1" customWidth="1"/>
    <col min="4" max="4" width="16.42578125" style="1" customWidth="1"/>
    <col min="5" max="5" width="16.140625" style="1" customWidth="1"/>
    <col min="6" max="6" width="20.5703125" style="1" customWidth="1"/>
    <col min="7" max="8" width="18.85546875" style="1" customWidth="1"/>
    <col min="9" max="9" width="18" style="1" customWidth="1"/>
    <col min="10" max="10" width="18.28515625" style="1" customWidth="1"/>
    <col min="11" max="11" width="18.85546875" style="1" customWidth="1"/>
    <col min="12" max="16384" width="11.42578125" style="1"/>
  </cols>
  <sheetData>
    <row r="1" spans="1:12" s="20" customFormat="1" ht="26.25">
      <c r="A1" s="188" t="s">
        <v>16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2" s="20" customFormat="1" ht="26.25" customHeight="1">
      <c r="A2" s="188" t="s">
        <v>36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2" s="20" customFormat="1" ht="26.25">
      <c r="A3" s="196" t="s">
        <v>10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</row>
    <row r="4" spans="1:12" s="22" customFormat="1" ht="26.25">
      <c r="A4" s="189" t="s">
        <v>15</v>
      </c>
      <c r="B4" s="189"/>
      <c r="C4" s="189"/>
      <c r="D4" s="189"/>
      <c r="E4" s="189"/>
      <c r="F4" s="21"/>
      <c r="J4" s="23"/>
    </row>
    <row r="5" spans="1:12" s="22" customFormat="1" ht="26.25">
      <c r="A5" s="190" t="s">
        <v>1</v>
      </c>
      <c r="B5" s="190"/>
      <c r="C5" s="190"/>
      <c r="D5" s="190"/>
      <c r="E5" s="190"/>
      <c r="F5" s="24"/>
      <c r="G5" s="24"/>
      <c r="H5" s="24"/>
      <c r="I5" s="197" t="s">
        <v>37</v>
      </c>
      <c r="J5" s="197"/>
      <c r="K5" s="25"/>
    </row>
    <row r="6" spans="1:12" s="26" customFormat="1" ht="20.25">
      <c r="A6" s="191" t="s">
        <v>17</v>
      </c>
      <c r="B6" s="193" t="s">
        <v>38</v>
      </c>
      <c r="C6" s="193" t="s">
        <v>30</v>
      </c>
      <c r="D6" s="195" t="s">
        <v>3</v>
      </c>
      <c r="E6" s="195"/>
      <c r="F6" s="195"/>
      <c r="G6" s="195"/>
      <c r="H6" s="195" t="s">
        <v>4</v>
      </c>
      <c r="I6" s="195"/>
      <c r="J6" s="195"/>
      <c r="K6" s="195"/>
    </row>
    <row r="7" spans="1:12" s="26" customFormat="1" ht="101.25">
      <c r="A7" s="192"/>
      <c r="B7" s="194"/>
      <c r="C7" s="194"/>
      <c r="D7" s="27" t="s">
        <v>39</v>
      </c>
      <c r="E7" s="27" t="s">
        <v>40</v>
      </c>
      <c r="F7" s="27" t="s">
        <v>41</v>
      </c>
      <c r="G7" s="27" t="s">
        <v>42</v>
      </c>
      <c r="H7" s="27" t="s">
        <v>31</v>
      </c>
      <c r="I7" s="27" t="s">
        <v>43</v>
      </c>
      <c r="J7" s="27" t="s">
        <v>44</v>
      </c>
      <c r="K7" s="27" t="s">
        <v>45</v>
      </c>
    </row>
    <row r="8" spans="1:12" s="89" customFormat="1" ht="50.25" customHeight="1">
      <c r="A8" s="86" t="s">
        <v>89</v>
      </c>
      <c r="B8" s="187" t="s">
        <v>90</v>
      </c>
      <c r="C8" s="187"/>
      <c r="D8" s="187"/>
      <c r="E8" s="187"/>
      <c r="F8" s="187"/>
      <c r="G8" s="87"/>
      <c r="H8" s="87"/>
      <c r="I8" s="87"/>
      <c r="J8" s="88"/>
      <c r="K8" s="87"/>
    </row>
    <row r="9" spans="1:12" s="30" customFormat="1" ht="50.25" customHeight="1">
      <c r="A9" s="28" t="s">
        <v>91</v>
      </c>
      <c r="B9" s="29">
        <f t="shared" ref="B9:K9" si="0">B10</f>
        <v>9038045</v>
      </c>
      <c r="C9" s="29">
        <f t="shared" si="0"/>
        <v>1112000</v>
      </c>
      <c r="D9" s="29">
        <f t="shared" si="0"/>
        <v>850000</v>
      </c>
      <c r="E9" s="29">
        <f t="shared" si="0"/>
        <v>262000</v>
      </c>
      <c r="F9" s="29">
        <f t="shared" si="0"/>
        <v>0</v>
      </c>
      <c r="G9" s="29">
        <f t="shared" si="0"/>
        <v>1112000</v>
      </c>
      <c r="H9" s="29">
        <f t="shared" si="0"/>
        <v>88270</v>
      </c>
      <c r="I9" s="29">
        <f t="shared" si="0"/>
        <v>1200000</v>
      </c>
      <c r="J9" s="29">
        <f t="shared" si="0"/>
        <v>1135858</v>
      </c>
      <c r="K9" s="29">
        <f t="shared" si="0"/>
        <v>152412</v>
      </c>
    </row>
    <row r="10" spans="1:12" s="18" customFormat="1" ht="50.25" customHeight="1">
      <c r="A10" s="31" t="s">
        <v>92</v>
      </c>
      <c r="B10" s="32">
        <f>B11+B12</f>
        <v>9038045</v>
      </c>
      <c r="C10" s="32">
        <f>G10</f>
        <v>1112000</v>
      </c>
      <c r="D10" s="32">
        <f>D11+D12</f>
        <v>850000</v>
      </c>
      <c r="E10" s="32">
        <f>E11+E12</f>
        <v>262000</v>
      </c>
      <c r="F10" s="32">
        <f>F11+F12</f>
        <v>0</v>
      </c>
      <c r="G10" s="32">
        <f>D10+E10-F10</f>
        <v>1112000</v>
      </c>
      <c r="H10" s="32">
        <f>H11+H12</f>
        <v>88270</v>
      </c>
      <c r="I10" s="32">
        <f t="shared" ref="I10:J10" si="1">I11+I12</f>
        <v>1200000</v>
      </c>
      <c r="J10" s="32">
        <f t="shared" si="1"/>
        <v>1135858</v>
      </c>
      <c r="K10" s="32">
        <f t="shared" ref="K10" si="2">H10+I10-J10</f>
        <v>152412</v>
      </c>
    </row>
    <row r="11" spans="1:12" s="103" customFormat="1" ht="50.25" customHeight="1">
      <c r="A11" s="31" t="s">
        <v>118</v>
      </c>
      <c r="B11" s="32">
        <v>1150865</v>
      </c>
      <c r="C11" s="32">
        <f t="shared" ref="C11:C12" si="3">G11</f>
        <v>850000</v>
      </c>
      <c r="D11" s="32">
        <v>850000</v>
      </c>
      <c r="E11" s="32">
        <v>0</v>
      </c>
      <c r="F11" s="32">
        <v>0</v>
      </c>
      <c r="G11" s="32">
        <f t="shared" ref="G11:G12" si="4">D11+E11-F11</f>
        <v>850000</v>
      </c>
      <c r="H11" s="32">
        <f>8+3168</f>
        <v>3176</v>
      </c>
      <c r="I11" s="32">
        <v>360000</v>
      </c>
      <c r="J11" s="32">
        <f>131535+117062</f>
        <v>248597</v>
      </c>
      <c r="K11" s="32">
        <f>H11+I11-J11</f>
        <v>114579</v>
      </c>
    </row>
    <row r="12" spans="1:12" s="103" customFormat="1" ht="50.25" customHeight="1">
      <c r="A12" s="31" t="s">
        <v>117</v>
      </c>
      <c r="B12" s="32">
        <v>7887180</v>
      </c>
      <c r="C12" s="32">
        <f t="shared" si="3"/>
        <v>262000</v>
      </c>
      <c r="D12" s="32">
        <v>0</v>
      </c>
      <c r="E12" s="32">
        <v>262000</v>
      </c>
      <c r="F12" s="32">
        <v>0</v>
      </c>
      <c r="G12" s="32">
        <f t="shared" si="4"/>
        <v>262000</v>
      </c>
      <c r="H12" s="32">
        <f>66067+19027</f>
        <v>85094</v>
      </c>
      <c r="I12" s="32">
        <v>840000</v>
      </c>
      <c r="J12" s="32">
        <f>238338+648923</f>
        <v>887261</v>
      </c>
      <c r="K12" s="32">
        <f>H12+I12-J12</f>
        <v>37833</v>
      </c>
    </row>
    <row r="13" spans="1:12" s="30" customFormat="1" ht="50.25" customHeight="1">
      <c r="A13" s="28" t="s">
        <v>93</v>
      </c>
      <c r="B13" s="29">
        <f t="shared" ref="B13:K13" si="5">B14</f>
        <v>212801</v>
      </c>
      <c r="C13" s="29">
        <f t="shared" si="5"/>
        <v>0</v>
      </c>
      <c r="D13" s="29">
        <f t="shared" si="5"/>
        <v>0</v>
      </c>
      <c r="E13" s="29">
        <f t="shared" si="5"/>
        <v>0</v>
      </c>
      <c r="F13" s="29">
        <f t="shared" si="5"/>
        <v>0</v>
      </c>
      <c r="G13" s="29">
        <f t="shared" si="5"/>
        <v>0</v>
      </c>
      <c r="H13" s="29">
        <f t="shared" si="5"/>
        <v>25885</v>
      </c>
      <c r="I13" s="29">
        <f t="shared" si="5"/>
        <v>53408</v>
      </c>
      <c r="J13" s="29">
        <f t="shared" si="5"/>
        <v>61682</v>
      </c>
      <c r="K13" s="29">
        <f t="shared" si="5"/>
        <v>17611</v>
      </c>
    </row>
    <row r="14" spans="1:12" s="18" customFormat="1" ht="50.25" customHeight="1">
      <c r="A14" s="31" t="s">
        <v>94</v>
      </c>
      <c r="B14" s="32">
        <f>B15+B16</f>
        <v>212801</v>
      </c>
      <c r="C14" s="32">
        <f>G14</f>
        <v>0</v>
      </c>
      <c r="D14" s="32">
        <f t="shared" ref="D14:E14" si="6">D15+D16</f>
        <v>0</v>
      </c>
      <c r="E14" s="32">
        <f t="shared" si="6"/>
        <v>0</v>
      </c>
      <c r="F14" s="32">
        <f>F15+F16</f>
        <v>0</v>
      </c>
      <c r="G14" s="32">
        <f>D14+E14-F14</f>
        <v>0</v>
      </c>
      <c r="H14" s="32">
        <f>H15+H16</f>
        <v>25885</v>
      </c>
      <c r="I14" s="32">
        <f t="shared" ref="I14:J14" si="7">I15+I16</f>
        <v>53408</v>
      </c>
      <c r="J14" s="32">
        <f t="shared" si="7"/>
        <v>61682</v>
      </c>
      <c r="K14" s="32">
        <f>H14+I14-J14</f>
        <v>17611</v>
      </c>
    </row>
    <row r="15" spans="1:12" s="103" customFormat="1" ht="50.25" customHeight="1">
      <c r="A15" s="31" t="s">
        <v>118</v>
      </c>
      <c r="B15" s="32">
        <v>126248</v>
      </c>
      <c r="C15" s="32">
        <f t="shared" ref="C15:C16" si="8">G15</f>
        <v>0</v>
      </c>
      <c r="D15" s="32">
        <f t="shared" ref="D15:F15" si="9">D16+D17</f>
        <v>0</v>
      </c>
      <c r="E15" s="32">
        <f t="shared" si="9"/>
        <v>0</v>
      </c>
      <c r="F15" s="32">
        <f t="shared" si="9"/>
        <v>0</v>
      </c>
      <c r="G15" s="32">
        <f t="shared" ref="G15:G16" si="10">D15+E15-F15</f>
        <v>0</v>
      </c>
      <c r="H15" s="32">
        <v>25244</v>
      </c>
      <c r="I15" s="32">
        <v>0</v>
      </c>
      <c r="J15" s="32">
        <v>10174</v>
      </c>
      <c r="K15" s="32">
        <f t="shared" ref="K15:K16" si="11">H15+I15-J15</f>
        <v>15070</v>
      </c>
    </row>
    <row r="16" spans="1:12" s="103" customFormat="1" ht="50.25" customHeight="1">
      <c r="A16" s="31" t="s">
        <v>117</v>
      </c>
      <c r="B16" s="32">
        <v>86553</v>
      </c>
      <c r="C16" s="32">
        <f t="shared" si="8"/>
        <v>0</v>
      </c>
      <c r="D16" s="32">
        <f t="shared" ref="D16:F16" si="12">D17+D18</f>
        <v>0</v>
      </c>
      <c r="E16" s="32">
        <f t="shared" si="12"/>
        <v>0</v>
      </c>
      <c r="F16" s="32">
        <f t="shared" si="12"/>
        <v>0</v>
      </c>
      <c r="G16" s="32">
        <f t="shared" si="10"/>
        <v>0</v>
      </c>
      <c r="H16" s="32">
        <v>641</v>
      </c>
      <c r="I16" s="32">
        <v>53408</v>
      </c>
      <c r="J16" s="32">
        <v>51508</v>
      </c>
      <c r="K16" s="32">
        <f t="shared" si="11"/>
        <v>2541</v>
      </c>
      <c r="L16" s="155">
        <f>B16-J16</f>
        <v>35045</v>
      </c>
    </row>
    <row r="17" spans="1:11" s="30" customFormat="1" ht="60.75">
      <c r="A17" s="28" t="s">
        <v>46</v>
      </c>
      <c r="B17" s="29">
        <f t="shared" ref="B17:K17" si="13">B18</f>
        <v>69280</v>
      </c>
      <c r="C17" s="29">
        <f t="shared" si="13"/>
        <v>0</v>
      </c>
      <c r="D17" s="29">
        <f t="shared" si="13"/>
        <v>0</v>
      </c>
      <c r="E17" s="29">
        <f t="shared" si="13"/>
        <v>0</v>
      </c>
      <c r="F17" s="29">
        <f t="shared" si="13"/>
        <v>0</v>
      </c>
      <c r="G17" s="29">
        <f t="shared" si="13"/>
        <v>0</v>
      </c>
      <c r="H17" s="29">
        <f t="shared" si="13"/>
        <v>12065</v>
      </c>
      <c r="I17" s="29">
        <f t="shared" si="13"/>
        <v>20000</v>
      </c>
      <c r="J17" s="29">
        <f t="shared" si="13"/>
        <v>0</v>
      </c>
      <c r="K17" s="29">
        <f t="shared" si="13"/>
        <v>32065</v>
      </c>
    </row>
    <row r="18" spans="1:11" s="18" customFormat="1" ht="50.25" customHeight="1">
      <c r="A18" s="31" t="s">
        <v>47</v>
      </c>
      <c r="B18" s="32">
        <v>69280</v>
      </c>
      <c r="C18" s="32">
        <f>G18</f>
        <v>0</v>
      </c>
      <c r="D18" s="32">
        <v>0</v>
      </c>
      <c r="E18" s="32">
        <v>0</v>
      </c>
      <c r="F18" s="32">
        <v>0</v>
      </c>
      <c r="G18" s="32">
        <f>D18+E18-F18</f>
        <v>0</v>
      </c>
      <c r="H18" s="32">
        <v>12065</v>
      </c>
      <c r="I18" s="32">
        <v>20000</v>
      </c>
      <c r="J18" s="32">
        <v>0</v>
      </c>
      <c r="K18" s="32">
        <f t="shared" ref="K18" si="14">H18+I18-J18</f>
        <v>32065</v>
      </c>
    </row>
    <row r="19" spans="1:11" s="35" customFormat="1" ht="50.25" customHeight="1">
      <c r="A19" s="33" t="s">
        <v>35</v>
      </c>
      <c r="B19" s="34">
        <f t="shared" ref="B19:K19" si="15">B17+B13+B9</f>
        <v>9320126</v>
      </c>
      <c r="C19" s="34">
        <f t="shared" si="15"/>
        <v>1112000</v>
      </c>
      <c r="D19" s="34">
        <f t="shared" si="15"/>
        <v>850000</v>
      </c>
      <c r="E19" s="34">
        <f t="shared" si="15"/>
        <v>262000</v>
      </c>
      <c r="F19" s="34">
        <f t="shared" si="15"/>
        <v>0</v>
      </c>
      <c r="G19" s="34">
        <f t="shared" si="15"/>
        <v>1112000</v>
      </c>
      <c r="H19" s="34">
        <f t="shared" si="15"/>
        <v>126220</v>
      </c>
      <c r="I19" s="34">
        <f t="shared" si="15"/>
        <v>1273408</v>
      </c>
      <c r="J19" s="34">
        <f t="shared" si="15"/>
        <v>1197540</v>
      </c>
      <c r="K19" s="34">
        <f t="shared" si="15"/>
        <v>202088</v>
      </c>
    </row>
    <row r="20" spans="1:11">
      <c r="B20" s="15"/>
    </row>
    <row r="21" spans="1:11">
      <c r="B21" s="15"/>
    </row>
    <row r="22" spans="1:11">
      <c r="B22" s="15"/>
    </row>
  </sheetData>
  <mergeCells count="12">
    <mergeCell ref="B8:F8"/>
    <mergeCell ref="A1:K1"/>
    <mergeCell ref="A4:E4"/>
    <mergeCell ref="A2:K2"/>
    <mergeCell ref="A5:E5"/>
    <mergeCell ref="A6:A7"/>
    <mergeCell ref="B6:B7"/>
    <mergeCell ref="C6:C7"/>
    <mergeCell ref="D6:G6"/>
    <mergeCell ref="H6:K6"/>
    <mergeCell ref="A3:K3"/>
    <mergeCell ref="I5:J5"/>
  </mergeCells>
  <pageMargins left="0.59055118110236227" right="0.19685039370078741" top="0.19685039370078741" bottom="0" header="0.11811023622047245" footer="0.11811023622047245"/>
  <pageSetup paperSize="9" scale="6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3"/>
  <sheetViews>
    <sheetView view="pageBreakPreview" topLeftCell="A7" zoomScale="70" zoomScaleNormal="65" zoomScaleSheetLayoutView="70" workbookViewId="0">
      <selection activeCell="D13" sqref="D13"/>
    </sheetView>
  </sheetViews>
  <sheetFormatPr baseColWidth="10" defaultRowHeight="12.75"/>
  <cols>
    <col min="1" max="1" width="56.85546875" style="2" customWidth="1"/>
    <col min="2" max="2" width="18.85546875" style="3" customWidth="1"/>
    <col min="3" max="5" width="18.85546875" style="1" customWidth="1"/>
    <col min="6" max="6" width="16" style="1" customWidth="1"/>
    <col min="7" max="11" width="18.85546875" style="1" customWidth="1"/>
    <col min="12" max="12" width="19.7109375" style="1" bestFit="1" customWidth="1"/>
    <col min="13" max="13" width="15.7109375" style="1" bestFit="1" customWidth="1"/>
    <col min="14" max="16384" width="11.42578125" style="1"/>
  </cols>
  <sheetData>
    <row r="1" spans="1:13" s="20" customFormat="1" ht="26.25">
      <c r="A1" s="188" t="s">
        <v>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3" s="20" customFormat="1" ht="26.25">
      <c r="A2" s="188" t="s">
        <v>48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3" s="20" customFormat="1" ht="26.25">
      <c r="A3" s="196" t="s">
        <v>10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</row>
    <row r="4" spans="1:13" s="22" customFormat="1" ht="26.25">
      <c r="A4" s="189" t="s">
        <v>15</v>
      </c>
      <c r="B4" s="189"/>
      <c r="C4" s="189"/>
      <c r="D4" s="189"/>
      <c r="E4" s="189"/>
      <c r="F4" s="21"/>
      <c r="J4" s="23"/>
    </row>
    <row r="5" spans="1:13" s="22" customFormat="1" ht="26.25">
      <c r="A5" s="190" t="s">
        <v>1</v>
      </c>
      <c r="B5" s="190"/>
      <c r="C5" s="190"/>
      <c r="D5" s="190"/>
      <c r="E5" s="190"/>
      <c r="F5" s="24"/>
      <c r="G5" s="24"/>
      <c r="H5" s="24"/>
      <c r="I5" s="197" t="s">
        <v>37</v>
      </c>
      <c r="J5" s="197"/>
      <c r="K5" s="25"/>
    </row>
    <row r="6" spans="1:13" s="26" customFormat="1" ht="20.25">
      <c r="A6" s="191" t="s">
        <v>17</v>
      </c>
      <c r="B6" s="193" t="s">
        <v>49</v>
      </c>
      <c r="C6" s="193" t="s">
        <v>50</v>
      </c>
      <c r="D6" s="195" t="s">
        <v>3</v>
      </c>
      <c r="E6" s="195"/>
      <c r="F6" s="195"/>
      <c r="G6" s="195"/>
      <c r="H6" s="195" t="s">
        <v>4</v>
      </c>
      <c r="I6" s="195"/>
      <c r="J6" s="195"/>
      <c r="K6" s="195"/>
    </row>
    <row r="7" spans="1:13" s="26" customFormat="1" ht="141.75">
      <c r="A7" s="192"/>
      <c r="B7" s="194"/>
      <c r="C7" s="194"/>
      <c r="D7" s="27" t="s">
        <v>39</v>
      </c>
      <c r="E7" s="27" t="s">
        <v>40</v>
      </c>
      <c r="F7" s="27" t="s">
        <v>41</v>
      </c>
      <c r="G7" s="27" t="s">
        <v>42</v>
      </c>
      <c r="H7" s="27" t="s">
        <v>51</v>
      </c>
      <c r="I7" s="27" t="s">
        <v>52</v>
      </c>
      <c r="J7" s="27" t="s">
        <v>53</v>
      </c>
      <c r="K7" s="27" t="s">
        <v>54</v>
      </c>
      <c r="L7" s="26" t="s">
        <v>55</v>
      </c>
    </row>
    <row r="8" spans="1:13" s="89" customFormat="1" ht="50.25" customHeight="1">
      <c r="A8" s="86" t="s">
        <v>89</v>
      </c>
      <c r="B8" s="187" t="s">
        <v>90</v>
      </c>
      <c r="C8" s="187"/>
      <c r="D8" s="187"/>
      <c r="E8" s="187"/>
      <c r="F8" s="187"/>
      <c r="G8" s="87"/>
      <c r="H8" s="87"/>
      <c r="I8" s="87"/>
      <c r="J8" s="88"/>
      <c r="K8" s="87"/>
      <c r="L8" s="37" t="e">
        <f t="shared" ref="L8:L19" si="0">B8+C8-J8</f>
        <v>#VALUE!</v>
      </c>
      <c r="M8" s="37" t="e">
        <f t="shared" ref="M8:M19" si="1">L8-K8</f>
        <v>#VALUE!</v>
      </c>
    </row>
    <row r="9" spans="1:13" s="30" customFormat="1" ht="50.25" customHeight="1">
      <c r="A9" s="28" t="s">
        <v>91</v>
      </c>
      <c r="B9" s="29">
        <f t="shared" ref="B9:K9" si="2">B10</f>
        <v>8914730</v>
      </c>
      <c r="C9" s="29">
        <f t="shared" si="2"/>
        <v>576000</v>
      </c>
      <c r="D9" s="29">
        <f t="shared" si="2"/>
        <v>480000</v>
      </c>
      <c r="E9" s="29">
        <f t="shared" si="2"/>
        <v>96000</v>
      </c>
      <c r="F9" s="29">
        <f t="shared" si="2"/>
        <v>0</v>
      </c>
      <c r="G9" s="29">
        <f t="shared" si="2"/>
        <v>576000</v>
      </c>
      <c r="H9" s="29">
        <f t="shared" si="2"/>
        <v>152412</v>
      </c>
      <c r="I9" s="29">
        <f t="shared" si="2"/>
        <v>1500000</v>
      </c>
      <c r="J9" s="29">
        <f t="shared" si="2"/>
        <v>2069500</v>
      </c>
      <c r="K9" s="29">
        <f t="shared" si="2"/>
        <v>-417088</v>
      </c>
      <c r="L9" s="37">
        <f t="shared" si="0"/>
        <v>7421230</v>
      </c>
      <c r="M9" s="37">
        <f t="shared" si="1"/>
        <v>7838318</v>
      </c>
    </row>
    <row r="10" spans="1:13" s="18" customFormat="1" ht="50.25" customHeight="1">
      <c r="A10" s="31" t="s">
        <v>92</v>
      </c>
      <c r="B10" s="32">
        <f>B11+B12</f>
        <v>8914730</v>
      </c>
      <c r="C10" s="32">
        <f>G10</f>
        <v>576000</v>
      </c>
      <c r="D10" s="32">
        <f>D11+D12</f>
        <v>480000</v>
      </c>
      <c r="E10" s="32">
        <f t="shared" ref="E10:F10" si="3">E11+E12</f>
        <v>96000</v>
      </c>
      <c r="F10" s="32">
        <f t="shared" si="3"/>
        <v>0</v>
      </c>
      <c r="G10" s="32">
        <f>D10+E10-F10</f>
        <v>576000</v>
      </c>
      <c r="H10" s="32">
        <f>H11+H12</f>
        <v>152412</v>
      </c>
      <c r="I10" s="32">
        <f t="shared" ref="I10:J10" si="4">I11+I12</f>
        <v>1500000</v>
      </c>
      <c r="J10" s="32">
        <f t="shared" si="4"/>
        <v>2069500</v>
      </c>
      <c r="K10" s="32">
        <f t="shared" ref="K10:K12" si="5">H10+I10-J10</f>
        <v>-417088</v>
      </c>
      <c r="L10" s="37">
        <f t="shared" si="0"/>
        <v>7421230</v>
      </c>
      <c r="M10" s="37">
        <f t="shared" si="1"/>
        <v>7838318</v>
      </c>
    </row>
    <row r="11" spans="1:13" s="103" customFormat="1" ht="50.25" customHeight="1">
      <c r="A11" s="31" t="s">
        <v>118</v>
      </c>
      <c r="B11" s="32">
        <f>'TAB 1 P.Normal'!B11+'TAB 1 P.Normal'!C11-'TAB 1 P.Normal'!J11-24925-35937-38595</f>
        <v>1652811</v>
      </c>
      <c r="C11" s="32">
        <f>D11+E11</f>
        <v>480000</v>
      </c>
      <c r="D11" s="32">
        <v>480000</v>
      </c>
      <c r="E11" s="32">
        <v>0</v>
      </c>
      <c r="F11" s="32">
        <v>0</v>
      </c>
      <c r="G11" s="32">
        <f t="shared" ref="G11:G12" si="6">D11+E11-F11</f>
        <v>480000</v>
      </c>
      <c r="H11" s="32">
        <f>'TAB 1 P.Normal'!K11</f>
        <v>114579</v>
      </c>
      <c r="I11" s="32">
        <v>500000</v>
      </c>
      <c r="J11" s="32">
        <v>1069500</v>
      </c>
      <c r="K11" s="32">
        <f t="shared" si="5"/>
        <v>-454921</v>
      </c>
    </row>
    <row r="12" spans="1:13" s="103" customFormat="1" ht="50.25" customHeight="1">
      <c r="A12" s="31" t="s">
        <v>117</v>
      </c>
      <c r="B12" s="32">
        <f>'TAB 1 P.Normal'!B12+'TAB 1 P.Normal'!C12-'TAB 1 P.Normal'!J12</f>
        <v>7261919</v>
      </c>
      <c r="C12" s="32">
        <f>D12+E12</f>
        <v>96000</v>
      </c>
      <c r="D12" s="32">
        <v>0</v>
      </c>
      <c r="E12" s="32">
        <v>96000</v>
      </c>
      <c r="F12" s="32">
        <v>0</v>
      </c>
      <c r="G12" s="32">
        <f t="shared" si="6"/>
        <v>96000</v>
      </c>
      <c r="H12" s="32">
        <f>'TAB 1 P.Normal'!K12</f>
        <v>37833</v>
      </c>
      <c r="I12" s="32">
        <v>1000000</v>
      </c>
      <c r="J12" s="32">
        <v>1000000</v>
      </c>
      <c r="K12" s="32">
        <f t="shared" si="5"/>
        <v>37833</v>
      </c>
    </row>
    <row r="13" spans="1:13" s="30" customFormat="1" ht="50.25" customHeight="1">
      <c r="A13" s="28" t="s">
        <v>93</v>
      </c>
      <c r="B13" s="29">
        <f t="shared" ref="B13:K13" si="7">B14</f>
        <v>151119</v>
      </c>
      <c r="C13" s="29">
        <f t="shared" si="7"/>
        <v>0</v>
      </c>
      <c r="D13" s="29">
        <f t="shared" si="7"/>
        <v>0</v>
      </c>
      <c r="E13" s="29">
        <f t="shared" si="7"/>
        <v>0</v>
      </c>
      <c r="F13" s="29">
        <f t="shared" si="7"/>
        <v>0</v>
      </c>
      <c r="G13" s="29">
        <f t="shared" si="7"/>
        <v>0</v>
      </c>
      <c r="H13" s="29">
        <f t="shared" si="7"/>
        <v>17611</v>
      </c>
      <c r="I13" s="29">
        <f t="shared" si="7"/>
        <v>50000</v>
      </c>
      <c r="J13" s="29">
        <f t="shared" si="7"/>
        <v>83000</v>
      </c>
      <c r="K13" s="29">
        <f t="shared" si="7"/>
        <v>-15389</v>
      </c>
      <c r="L13" s="37">
        <f t="shared" si="0"/>
        <v>68119</v>
      </c>
      <c r="M13" s="37">
        <f t="shared" si="1"/>
        <v>83508</v>
      </c>
    </row>
    <row r="14" spans="1:13" s="18" customFormat="1" ht="50.25" customHeight="1">
      <c r="A14" s="31" t="s">
        <v>94</v>
      </c>
      <c r="B14" s="32">
        <f>B15+B16</f>
        <v>151119</v>
      </c>
      <c r="C14" s="32">
        <f t="shared" ref="C14:G14" si="8">C15+C16</f>
        <v>0</v>
      </c>
      <c r="D14" s="32">
        <f t="shared" si="8"/>
        <v>0</v>
      </c>
      <c r="E14" s="32">
        <f t="shared" si="8"/>
        <v>0</v>
      </c>
      <c r="F14" s="32">
        <f t="shared" si="8"/>
        <v>0</v>
      </c>
      <c r="G14" s="32">
        <f t="shared" si="8"/>
        <v>0</v>
      </c>
      <c r="H14" s="32">
        <f>H15+H16</f>
        <v>17611</v>
      </c>
      <c r="I14" s="32">
        <f t="shared" ref="I14:J14" si="9">I15+I16</f>
        <v>50000</v>
      </c>
      <c r="J14" s="32">
        <f t="shared" si="9"/>
        <v>83000</v>
      </c>
      <c r="K14" s="32">
        <f t="shared" ref="K14:K15" si="10">H14+I14-J14</f>
        <v>-15389</v>
      </c>
      <c r="L14" s="37">
        <f t="shared" si="0"/>
        <v>68119</v>
      </c>
      <c r="M14" s="37">
        <f t="shared" si="1"/>
        <v>83508</v>
      </c>
    </row>
    <row r="15" spans="1:13" s="103" customFormat="1" ht="50.25" customHeight="1">
      <c r="A15" s="31" t="s">
        <v>118</v>
      </c>
      <c r="B15" s="32">
        <v>116074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f>'TAB 1 P.Normal'!K15</f>
        <v>15070</v>
      </c>
      <c r="I15" s="32">
        <v>40000</v>
      </c>
      <c r="J15" s="32">
        <v>73000</v>
      </c>
      <c r="K15" s="32">
        <f t="shared" si="10"/>
        <v>-17930</v>
      </c>
    </row>
    <row r="16" spans="1:13" s="103" customFormat="1" ht="50.25" customHeight="1">
      <c r="A16" s="31" t="s">
        <v>117</v>
      </c>
      <c r="B16" s="32">
        <v>35045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f>'TAB 1 P.Normal'!K16</f>
        <v>2541</v>
      </c>
      <c r="I16" s="32">
        <v>10000</v>
      </c>
      <c r="J16" s="32">
        <v>10000</v>
      </c>
      <c r="K16" s="32">
        <f>H16+I16-J16</f>
        <v>2541</v>
      </c>
    </row>
    <row r="17" spans="1:13" s="30" customFormat="1" ht="60.75">
      <c r="A17" s="28" t="s">
        <v>46</v>
      </c>
      <c r="B17" s="29">
        <f t="shared" ref="B17:J17" si="11">B18</f>
        <v>69280</v>
      </c>
      <c r="C17" s="29">
        <f t="shared" si="11"/>
        <v>15600</v>
      </c>
      <c r="D17" s="29">
        <f t="shared" si="11"/>
        <v>0</v>
      </c>
      <c r="E17" s="29">
        <f t="shared" si="11"/>
        <v>15600</v>
      </c>
      <c r="F17" s="29">
        <f t="shared" si="11"/>
        <v>0</v>
      </c>
      <c r="G17" s="29">
        <f t="shared" si="11"/>
        <v>15600</v>
      </c>
      <c r="H17" s="29">
        <f t="shared" si="11"/>
        <v>32065</v>
      </c>
      <c r="I17" s="29">
        <f t="shared" si="11"/>
        <v>30000</v>
      </c>
      <c r="J17" s="29">
        <f t="shared" si="11"/>
        <v>30000</v>
      </c>
      <c r="K17" s="29">
        <f>K18</f>
        <v>32065</v>
      </c>
      <c r="L17" s="37">
        <f t="shared" si="0"/>
        <v>54880</v>
      </c>
      <c r="M17" s="37">
        <f t="shared" si="1"/>
        <v>22815</v>
      </c>
    </row>
    <row r="18" spans="1:13" s="18" customFormat="1" ht="50.25" customHeight="1">
      <c r="A18" s="31" t="s">
        <v>47</v>
      </c>
      <c r="B18" s="32">
        <f>'TAB 1 P.Normal'!B18+'TAB 1 P.Normal'!C18-'TAB 1 P.Normal'!J18</f>
        <v>69280</v>
      </c>
      <c r="C18" s="32">
        <f>G18</f>
        <v>15600</v>
      </c>
      <c r="D18" s="32">
        <v>0</v>
      </c>
      <c r="E18" s="32">
        <v>15600</v>
      </c>
      <c r="F18" s="32">
        <v>0</v>
      </c>
      <c r="G18" s="32">
        <f>D18+E18-F18</f>
        <v>15600</v>
      </c>
      <c r="H18" s="32">
        <f>'TAB 1 P.Normal'!K18</f>
        <v>32065</v>
      </c>
      <c r="I18" s="32">
        <v>30000</v>
      </c>
      <c r="J18" s="32">
        <v>30000</v>
      </c>
      <c r="K18" s="32">
        <f>H18+I18-J18</f>
        <v>32065</v>
      </c>
      <c r="L18" s="37">
        <f t="shared" si="0"/>
        <v>54880</v>
      </c>
      <c r="M18" s="37">
        <f t="shared" si="1"/>
        <v>22815</v>
      </c>
    </row>
    <row r="19" spans="1:13" s="35" customFormat="1" ht="50.25" customHeight="1">
      <c r="A19" s="33" t="s">
        <v>35</v>
      </c>
      <c r="B19" s="34">
        <f t="shared" ref="B19:K19" si="12">B17+B13+B9</f>
        <v>9135129</v>
      </c>
      <c r="C19" s="34">
        <f t="shared" si="12"/>
        <v>591600</v>
      </c>
      <c r="D19" s="34">
        <f t="shared" si="12"/>
        <v>480000</v>
      </c>
      <c r="E19" s="34">
        <f t="shared" si="12"/>
        <v>111600</v>
      </c>
      <c r="F19" s="34">
        <f t="shared" si="12"/>
        <v>0</v>
      </c>
      <c r="G19" s="34">
        <f t="shared" si="12"/>
        <v>591600</v>
      </c>
      <c r="H19" s="34">
        <f t="shared" si="12"/>
        <v>202088</v>
      </c>
      <c r="I19" s="34">
        <f t="shared" si="12"/>
        <v>1580000</v>
      </c>
      <c r="J19" s="34">
        <f t="shared" si="12"/>
        <v>2182500</v>
      </c>
      <c r="K19" s="34">
        <f t="shared" si="12"/>
        <v>-400412</v>
      </c>
      <c r="L19" s="37">
        <f t="shared" si="0"/>
        <v>7544229</v>
      </c>
      <c r="M19" s="37">
        <f t="shared" si="1"/>
        <v>7944641</v>
      </c>
    </row>
    <row r="21" spans="1:13">
      <c r="B21" s="15"/>
    </row>
    <row r="22" spans="1:13">
      <c r="B22" s="15"/>
    </row>
    <row r="23" spans="1:13">
      <c r="B23" s="15"/>
    </row>
  </sheetData>
  <mergeCells count="12">
    <mergeCell ref="B8:F8"/>
    <mergeCell ref="H6:K6"/>
    <mergeCell ref="A1:K1"/>
    <mergeCell ref="A2:K2"/>
    <mergeCell ref="A3:K3"/>
    <mergeCell ref="A4:E4"/>
    <mergeCell ref="A5:E5"/>
    <mergeCell ref="A6:A7"/>
    <mergeCell ref="B6:B7"/>
    <mergeCell ref="C6:C7"/>
    <mergeCell ref="D6:G6"/>
    <mergeCell ref="I5:J5"/>
  </mergeCells>
  <pageMargins left="0.59055118110236227" right="0.19685039370078741" top="0.19685039370078741" bottom="0" header="0.11811023622047245" footer="0.11811023622047245"/>
  <pageSetup paperSize="9" scale="58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1"/>
  <sheetViews>
    <sheetView view="pageBreakPreview" zoomScale="60" zoomScaleNormal="65" workbookViewId="0">
      <selection activeCell="D13" sqref="D13"/>
    </sheetView>
  </sheetViews>
  <sheetFormatPr baseColWidth="10" defaultRowHeight="23.25"/>
  <cols>
    <col min="1" max="1" width="81.7109375" style="10" customWidth="1"/>
    <col min="2" max="2" width="45.42578125" style="11" customWidth="1"/>
    <col min="3" max="5" width="24.140625" style="12" customWidth="1"/>
    <col min="6" max="6" width="36.5703125" style="12" customWidth="1"/>
    <col min="7" max="223" width="11.42578125" style="4"/>
    <col min="224" max="224" width="69.28515625" style="4" customWidth="1"/>
    <col min="225" max="225" width="37" style="4" customWidth="1"/>
    <col min="226" max="228" width="20.140625" style="4" customWidth="1"/>
    <col min="229" max="229" width="10.42578125" style="4" bestFit="1" customWidth="1"/>
    <col min="230" max="230" width="11.42578125" style="4" customWidth="1"/>
    <col min="231" max="231" width="10.140625" style="4" bestFit="1" customWidth="1"/>
    <col min="232" max="479" width="11.42578125" style="4"/>
    <col min="480" max="480" width="69.28515625" style="4" customWidth="1"/>
    <col min="481" max="481" width="37" style="4" customWidth="1"/>
    <col min="482" max="484" width="20.140625" style="4" customWidth="1"/>
    <col min="485" max="485" width="10.42578125" style="4" bestFit="1" customWidth="1"/>
    <col min="486" max="486" width="11.42578125" style="4" customWidth="1"/>
    <col min="487" max="487" width="10.140625" style="4" bestFit="1" customWidth="1"/>
    <col min="488" max="735" width="11.42578125" style="4"/>
    <col min="736" max="736" width="69.28515625" style="4" customWidth="1"/>
    <col min="737" max="737" width="37" style="4" customWidth="1"/>
    <col min="738" max="740" width="20.140625" style="4" customWidth="1"/>
    <col min="741" max="741" width="10.42578125" style="4" bestFit="1" customWidth="1"/>
    <col min="742" max="742" width="11.42578125" style="4" customWidth="1"/>
    <col min="743" max="743" width="10.140625" style="4" bestFit="1" customWidth="1"/>
    <col min="744" max="991" width="11.42578125" style="4"/>
    <col min="992" max="992" width="69.28515625" style="4" customWidth="1"/>
    <col min="993" max="993" width="37" style="4" customWidth="1"/>
    <col min="994" max="996" width="20.140625" style="4" customWidth="1"/>
    <col min="997" max="997" width="10.42578125" style="4" bestFit="1" customWidth="1"/>
    <col min="998" max="998" width="11.42578125" style="4" customWidth="1"/>
    <col min="999" max="999" width="10.140625" style="4" bestFit="1" customWidth="1"/>
    <col min="1000" max="1247" width="11.42578125" style="4"/>
    <col min="1248" max="1248" width="69.28515625" style="4" customWidth="1"/>
    <col min="1249" max="1249" width="37" style="4" customWidth="1"/>
    <col min="1250" max="1252" width="20.140625" style="4" customWidth="1"/>
    <col min="1253" max="1253" width="10.42578125" style="4" bestFit="1" customWidth="1"/>
    <col min="1254" max="1254" width="11.42578125" style="4" customWidth="1"/>
    <col min="1255" max="1255" width="10.140625" style="4" bestFit="1" customWidth="1"/>
    <col min="1256" max="1503" width="11.42578125" style="4"/>
    <col min="1504" max="1504" width="69.28515625" style="4" customWidth="1"/>
    <col min="1505" max="1505" width="37" style="4" customWidth="1"/>
    <col min="1506" max="1508" width="20.140625" style="4" customWidth="1"/>
    <col min="1509" max="1509" width="10.42578125" style="4" bestFit="1" customWidth="1"/>
    <col min="1510" max="1510" width="11.42578125" style="4" customWidth="1"/>
    <col min="1511" max="1511" width="10.140625" style="4" bestFit="1" customWidth="1"/>
    <col min="1512" max="1759" width="11.42578125" style="4"/>
    <col min="1760" max="1760" width="69.28515625" style="4" customWidth="1"/>
    <col min="1761" max="1761" width="37" style="4" customWidth="1"/>
    <col min="1762" max="1764" width="20.140625" style="4" customWidth="1"/>
    <col min="1765" max="1765" width="10.42578125" style="4" bestFit="1" customWidth="1"/>
    <col min="1766" max="1766" width="11.42578125" style="4" customWidth="1"/>
    <col min="1767" max="1767" width="10.140625" style="4" bestFit="1" customWidth="1"/>
    <col min="1768" max="2015" width="11.42578125" style="4"/>
    <col min="2016" max="2016" width="69.28515625" style="4" customWidth="1"/>
    <col min="2017" max="2017" width="37" style="4" customWidth="1"/>
    <col min="2018" max="2020" width="20.140625" style="4" customWidth="1"/>
    <col min="2021" max="2021" width="10.42578125" style="4" bestFit="1" customWidth="1"/>
    <col min="2022" max="2022" width="11.42578125" style="4" customWidth="1"/>
    <col min="2023" max="2023" width="10.140625" style="4" bestFit="1" customWidth="1"/>
    <col min="2024" max="2271" width="11.42578125" style="4"/>
    <col min="2272" max="2272" width="69.28515625" style="4" customWidth="1"/>
    <col min="2273" max="2273" width="37" style="4" customWidth="1"/>
    <col min="2274" max="2276" width="20.140625" style="4" customWidth="1"/>
    <col min="2277" max="2277" width="10.42578125" style="4" bestFit="1" customWidth="1"/>
    <col min="2278" max="2278" width="11.42578125" style="4" customWidth="1"/>
    <col min="2279" max="2279" width="10.140625" style="4" bestFit="1" customWidth="1"/>
    <col min="2280" max="2527" width="11.42578125" style="4"/>
    <col min="2528" max="2528" width="69.28515625" style="4" customWidth="1"/>
    <col min="2529" max="2529" width="37" style="4" customWidth="1"/>
    <col min="2530" max="2532" width="20.140625" style="4" customWidth="1"/>
    <col min="2533" max="2533" width="10.42578125" style="4" bestFit="1" customWidth="1"/>
    <col min="2534" max="2534" width="11.42578125" style="4" customWidth="1"/>
    <col min="2535" max="2535" width="10.140625" style="4" bestFit="1" customWidth="1"/>
    <col min="2536" max="2783" width="11.42578125" style="4"/>
    <col min="2784" max="2784" width="69.28515625" style="4" customWidth="1"/>
    <col min="2785" max="2785" width="37" style="4" customWidth="1"/>
    <col min="2786" max="2788" width="20.140625" style="4" customWidth="1"/>
    <col min="2789" max="2789" width="10.42578125" style="4" bestFit="1" customWidth="1"/>
    <col min="2790" max="2790" width="11.42578125" style="4" customWidth="1"/>
    <col min="2791" max="2791" width="10.140625" style="4" bestFit="1" customWidth="1"/>
    <col min="2792" max="3039" width="11.42578125" style="4"/>
    <col min="3040" max="3040" width="69.28515625" style="4" customWidth="1"/>
    <col min="3041" max="3041" width="37" style="4" customWidth="1"/>
    <col min="3042" max="3044" width="20.140625" style="4" customWidth="1"/>
    <col min="3045" max="3045" width="10.42578125" style="4" bestFit="1" customWidth="1"/>
    <col min="3046" max="3046" width="11.42578125" style="4" customWidth="1"/>
    <col min="3047" max="3047" width="10.140625" style="4" bestFit="1" customWidth="1"/>
    <col min="3048" max="3295" width="11.42578125" style="4"/>
    <col min="3296" max="3296" width="69.28515625" style="4" customWidth="1"/>
    <col min="3297" max="3297" width="37" style="4" customWidth="1"/>
    <col min="3298" max="3300" width="20.140625" style="4" customWidth="1"/>
    <col min="3301" max="3301" width="10.42578125" style="4" bestFit="1" customWidth="1"/>
    <col min="3302" max="3302" width="11.42578125" style="4" customWidth="1"/>
    <col min="3303" max="3303" width="10.140625" style="4" bestFit="1" customWidth="1"/>
    <col min="3304" max="3551" width="11.42578125" style="4"/>
    <col min="3552" max="3552" width="69.28515625" style="4" customWidth="1"/>
    <col min="3553" max="3553" width="37" style="4" customWidth="1"/>
    <col min="3554" max="3556" width="20.140625" style="4" customWidth="1"/>
    <col min="3557" max="3557" width="10.42578125" style="4" bestFit="1" customWidth="1"/>
    <col min="3558" max="3558" width="11.42578125" style="4" customWidth="1"/>
    <col min="3559" max="3559" width="10.140625" style="4" bestFit="1" customWidth="1"/>
    <col min="3560" max="3807" width="11.42578125" style="4"/>
    <col min="3808" max="3808" width="69.28515625" style="4" customWidth="1"/>
    <col min="3809" max="3809" width="37" style="4" customWidth="1"/>
    <col min="3810" max="3812" width="20.140625" style="4" customWidth="1"/>
    <col min="3813" max="3813" width="10.42578125" style="4" bestFit="1" customWidth="1"/>
    <col min="3814" max="3814" width="11.42578125" style="4" customWidth="1"/>
    <col min="3815" max="3815" width="10.140625" style="4" bestFit="1" customWidth="1"/>
    <col min="3816" max="4063" width="11.42578125" style="4"/>
    <col min="4064" max="4064" width="69.28515625" style="4" customWidth="1"/>
    <col min="4065" max="4065" width="37" style="4" customWidth="1"/>
    <col min="4066" max="4068" width="20.140625" style="4" customWidth="1"/>
    <col min="4069" max="4069" width="10.42578125" style="4" bestFit="1" customWidth="1"/>
    <col min="4070" max="4070" width="11.42578125" style="4" customWidth="1"/>
    <col min="4071" max="4071" width="10.140625" style="4" bestFit="1" customWidth="1"/>
    <col min="4072" max="4319" width="11.42578125" style="4"/>
    <col min="4320" max="4320" width="69.28515625" style="4" customWidth="1"/>
    <col min="4321" max="4321" width="37" style="4" customWidth="1"/>
    <col min="4322" max="4324" width="20.140625" style="4" customWidth="1"/>
    <col min="4325" max="4325" width="10.42578125" style="4" bestFit="1" customWidth="1"/>
    <col min="4326" max="4326" width="11.42578125" style="4" customWidth="1"/>
    <col min="4327" max="4327" width="10.140625" style="4" bestFit="1" customWidth="1"/>
    <col min="4328" max="4575" width="11.42578125" style="4"/>
    <col min="4576" max="4576" width="69.28515625" style="4" customWidth="1"/>
    <col min="4577" max="4577" width="37" style="4" customWidth="1"/>
    <col min="4578" max="4580" width="20.140625" style="4" customWidth="1"/>
    <col min="4581" max="4581" width="10.42578125" style="4" bestFit="1" customWidth="1"/>
    <col min="4582" max="4582" width="11.42578125" style="4" customWidth="1"/>
    <col min="4583" max="4583" width="10.140625" style="4" bestFit="1" customWidth="1"/>
    <col min="4584" max="4831" width="11.42578125" style="4"/>
    <col min="4832" max="4832" width="69.28515625" style="4" customWidth="1"/>
    <col min="4833" max="4833" width="37" style="4" customWidth="1"/>
    <col min="4834" max="4836" width="20.140625" style="4" customWidth="1"/>
    <col min="4837" max="4837" width="10.42578125" style="4" bestFit="1" customWidth="1"/>
    <col min="4838" max="4838" width="11.42578125" style="4" customWidth="1"/>
    <col min="4839" max="4839" width="10.140625" style="4" bestFit="1" customWidth="1"/>
    <col min="4840" max="5087" width="11.42578125" style="4"/>
    <col min="5088" max="5088" width="69.28515625" style="4" customWidth="1"/>
    <col min="5089" max="5089" width="37" style="4" customWidth="1"/>
    <col min="5090" max="5092" width="20.140625" style="4" customWidth="1"/>
    <col min="5093" max="5093" width="10.42578125" style="4" bestFit="1" customWidth="1"/>
    <col min="5094" max="5094" width="11.42578125" style="4" customWidth="1"/>
    <col min="5095" max="5095" width="10.140625" style="4" bestFit="1" customWidth="1"/>
    <col min="5096" max="5343" width="11.42578125" style="4"/>
    <col min="5344" max="5344" width="69.28515625" style="4" customWidth="1"/>
    <col min="5345" max="5345" width="37" style="4" customWidth="1"/>
    <col min="5346" max="5348" width="20.140625" style="4" customWidth="1"/>
    <col min="5349" max="5349" width="10.42578125" style="4" bestFit="1" customWidth="1"/>
    <col min="5350" max="5350" width="11.42578125" style="4" customWidth="1"/>
    <col min="5351" max="5351" width="10.140625" style="4" bestFit="1" customWidth="1"/>
    <col min="5352" max="5599" width="11.42578125" style="4"/>
    <col min="5600" max="5600" width="69.28515625" style="4" customWidth="1"/>
    <col min="5601" max="5601" width="37" style="4" customWidth="1"/>
    <col min="5602" max="5604" width="20.140625" style="4" customWidth="1"/>
    <col min="5605" max="5605" width="10.42578125" style="4" bestFit="1" customWidth="1"/>
    <col min="5606" max="5606" width="11.42578125" style="4" customWidth="1"/>
    <col min="5607" max="5607" width="10.140625" style="4" bestFit="1" customWidth="1"/>
    <col min="5608" max="5855" width="11.42578125" style="4"/>
    <col min="5856" max="5856" width="69.28515625" style="4" customWidth="1"/>
    <col min="5857" max="5857" width="37" style="4" customWidth="1"/>
    <col min="5858" max="5860" width="20.140625" style="4" customWidth="1"/>
    <col min="5861" max="5861" width="10.42578125" style="4" bestFit="1" customWidth="1"/>
    <col min="5862" max="5862" width="11.42578125" style="4" customWidth="1"/>
    <col min="5863" max="5863" width="10.140625" style="4" bestFit="1" customWidth="1"/>
    <col min="5864" max="6111" width="11.42578125" style="4"/>
    <col min="6112" max="6112" width="69.28515625" style="4" customWidth="1"/>
    <col min="6113" max="6113" width="37" style="4" customWidth="1"/>
    <col min="6114" max="6116" width="20.140625" style="4" customWidth="1"/>
    <col min="6117" max="6117" width="10.42578125" style="4" bestFit="1" customWidth="1"/>
    <col min="6118" max="6118" width="11.42578125" style="4" customWidth="1"/>
    <col min="6119" max="6119" width="10.140625" style="4" bestFit="1" customWidth="1"/>
    <col min="6120" max="6367" width="11.42578125" style="4"/>
    <col min="6368" max="6368" width="69.28515625" style="4" customWidth="1"/>
    <col min="6369" max="6369" width="37" style="4" customWidth="1"/>
    <col min="6370" max="6372" width="20.140625" style="4" customWidth="1"/>
    <col min="6373" max="6373" width="10.42578125" style="4" bestFit="1" customWidth="1"/>
    <col min="6374" max="6374" width="11.42578125" style="4" customWidth="1"/>
    <col min="6375" max="6375" width="10.140625" style="4" bestFit="1" customWidth="1"/>
    <col min="6376" max="6623" width="11.42578125" style="4"/>
    <col min="6624" max="6624" width="69.28515625" style="4" customWidth="1"/>
    <col min="6625" max="6625" width="37" style="4" customWidth="1"/>
    <col min="6626" max="6628" width="20.140625" style="4" customWidth="1"/>
    <col min="6629" max="6629" width="10.42578125" style="4" bestFit="1" customWidth="1"/>
    <col min="6630" max="6630" width="11.42578125" style="4" customWidth="1"/>
    <col min="6631" max="6631" width="10.140625" style="4" bestFit="1" customWidth="1"/>
    <col min="6632" max="6879" width="11.42578125" style="4"/>
    <col min="6880" max="6880" width="69.28515625" style="4" customWidth="1"/>
    <col min="6881" max="6881" width="37" style="4" customWidth="1"/>
    <col min="6882" max="6884" width="20.140625" style="4" customWidth="1"/>
    <col min="6885" max="6885" width="10.42578125" style="4" bestFit="1" customWidth="1"/>
    <col min="6886" max="6886" width="11.42578125" style="4" customWidth="1"/>
    <col min="6887" max="6887" width="10.140625" style="4" bestFit="1" customWidth="1"/>
    <col min="6888" max="7135" width="11.42578125" style="4"/>
    <col min="7136" max="7136" width="69.28515625" style="4" customWidth="1"/>
    <col min="7137" max="7137" width="37" style="4" customWidth="1"/>
    <col min="7138" max="7140" width="20.140625" style="4" customWidth="1"/>
    <col min="7141" max="7141" width="10.42578125" style="4" bestFit="1" customWidth="1"/>
    <col min="7142" max="7142" width="11.42578125" style="4" customWidth="1"/>
    <col min="7143" max="7143" width="10.140625" style="4" bestFit="1" customWidth="1"/>
    <col min="7144" max="7391" width="11.42578125" style="4"/>
    <col min="7392" max="7392" width="69.28515625" style="4" customWidth="1"/>
    <col min="7393" max="7393" width="37" style="4" customWidth="1"/>
    <col min="7394" max="7396" width="20.140625" style="4" customWidth="1"/>
    <col min="7397" max="7397" width="10.42578125" style="4" bestFit="1" customWidth="1"/>
    <col min="7398" max="7398" width="11.42578125" style="4" customWidth="1"/>
    <col min="7399" max="7399" width="10.140625" style="4" bestFit="1" customWidth="1"/>
    <col min="7400" max="7647" width="11.42578125" style="4"/>
    <col min="7648" max="7648" width="69.28515625" style="4" customWidth="1"/>
    <col min="7649" max="7649" width="37" style="4" customWidth="1"/>
    <col min="7650" max="7652" width="20.140625" style="4" customWidth="1"/>
    <col min="7653" max="7653" width="10.42578125" style="4" bestFit="1" customWidth="1"/>
    <col min="7654" max="7654" width="11.42578125" style="4" customWidth="1"/>
    <col min="7655" max="7655" width="10.140625" style="4" bestFit="1" customWidth="1"/>
    <col min="7656" max="7903" width="11.42578125" style="4"/>
    <col min="7904" max="7904" width="69.28515625" style="4" customWidth="1"/>
    <col min="7905" max="7905" width="37" style="4" customWidth="1"/>
    <col min="7906" max="7908" width="20.140625" style="4" customWidth="1"/>
    <col min="7909" max="7909" width="10.42578125" style="4" bestFit="1" customWidth="1"/>
    <col min="7910" max="7910" width="11.42578125" style="4" customWidth="1"/>
    <col min="7911" max="7911" width="10.140625" style="4" bestFit="1" customWidth="1"/>
    <col min="7912" max="8159" width="11.42578125" style="4"/>
    <col min="8160" max="8160" width="69.28515625" style="4" customWidth="1"/>
    <col min="8161" max="8161" width="37" style="4" customWidth="1"/>
    <col min="8162" max="8164" width="20.140625" style="4" customWidth="1"/>
    <col min="8165" max="8165" width="10.42578125" style="4" bestFit="1" customWidth="1"/>
    <col min="8166" max="8166" width="11.42578125" style="4" customWidth="1"/>
    <col min="8167" max="8167" width="10.140625" style="4" bestFit="1" customWidth="1"/>
    <col min="8168" max="8415" width="11.42578125" style="4"/>
    <col min="8416" max="8416" width="69.28515625" style="4" customWidth="1"/>
    <col min="8417" max="8417" width="37" style="4" customWidth="1"/>
    <col min="8418" max="8420" width="20.140625" style="4" customWidth="1"/>
    <col min="8421" max="8421" width="10.42578125" style="4" bestFit="1" customWidth="1"/>
    <col min="8422" max="8422" width="11.42578125" style="4" customWidth="1"/>
    <col min="8423" max="8423" width="10.140625" style="4" bestFit="1" customWidth="1"/>
    <col min="8424" max="8671" width="11.42578125" style="4"/>
    <col min="8672" max="8672" width="69.28515625" style="4" customWidth="1"/>
    <col min="8673" max="8673" width="37" style="4" customWidth="1"/>
    <col min="8674" max="8676" width="20.140625" style="4" customWidth="1"/>
    <col min="8677" max="8677" width="10.42578125" style="4" bestFit="1" customWidth="1"/>
    <col min="8678" max="8678" width="11.42578125" style="4" customWidth="1"/>
    <col min="8679" max="8679" width="10.140625" style="4" bestFit="1" customWidth="1"/>
    <col min="8680" max="8927" width="11.42578125" style="4"/>
    <col min="8928" max="8928" width="69.28515625" style="4" customWidth="1"/>
    <col min="8929" max="8929" width="37" style="4" customWidth="1"/>
    <col min="8930" max="8932" width="20.140625" style="4" customWidth="1"/>
    <col min="8933" max="8933" width="10.42578125" style="4" bestFit="1" customWidth="1"/>
    <col min="8934" max="8934" width="11.42578125" style="4" customWidth="1"/>
    <col min="8935" max="8935" width="10.140625" style="4" bestFit="1" customWidth="1"/>
    <col min="8936" max="9183" width="11.42578125" style="4"/>
    <col min="9184" max="9184" width="69.28515625" style="4" customWidth="1"/>
    <col min="9185" max="9185" width="37" style="4" customWidth="1"/>
    <col min="9186" max="9188" width="20.140625" style="4" customWidth="1"/>
    <col min="9189" max="9189" width="10.42578125" style="4" bestFit="1" customWidth="1"/>
    <col min="9190" max="9190" width="11.42578125" style="4" customWidth="1"/>
    <col min="9191" max="9191" width="10.140625" style="4" bestFit="1" customWidth="1"/>
    <col min="9192" max="9439" width="11.42578125" style="4"/>
    <col min="9440" max="9440" width="69.28515625" style="4" customWidth="1"/>
    <col min="9441" max="9441" width="37" style="4" customWidth="1"/>
    <col min="9442" max="9444" width="20.140625" style="4" customWidth="1"/>
    <col min="9445" max="9445" width="10.42578125" style="4" bestFit="1" customWidth="1"/>
    <col min="9446" max="9446" width="11.42578125" style="4" customWidth="1"/>
    <col min="9447" max="9447" width="10.140625" style="4" bestFit="1" customWidth="1"/>
    <col min="9448" max="9695" width="11.42578125" style="4"/>
    <col min="9696" max="9696" width="69.28515625" style="4" customWidth="1"/>
    <col min="9697" max="9697" width="37" style="4" customWidth="1"/>
    <col min="9698" max="9700" width="20.140625" style="4" customWidth="1"/>
    <col min="9701" max="9701" width="10.42578125" style="4" bestFit="1" customWidth="1"/>
    <col min="9702" max="9702" width="11.42578125" style="4" customWidth="1"/>
    <col min="9703" max="9703" width="10.140625" style="4" bestFit="1" customWidth="1"/>
    <col min="9704" max="9951" width="11.42578125" style="4"/>
    <col min="9952" max="9952" width="69.28515625" style="4" customWidth="1"/>
    <col min="9953" max="9953" width="37" style="4" customWidth="1"/>
    <col min="9954" max="9956" width="20.140625" style="4" customWidth="1"/>
    <col min="9957" max="9957" width="10.42578125" style="4" bestFit="1" customWidth="1"/>
    <col min="9958" max="9958" width="11.42578125" style="4" customWidth="1"/>
    <col min="9959" max="9959" width="10.140625" style="4" bestFit="1" customWidth="1"/>
    <col min="9960" max="10207" width="11.42578125" style="4"/>
    <col min="10208" max="10208" width="69.28515625" style="4" customWidth="1"/>
    <col min="10209" max="10209" width="37" style="4" customWidth="1"/>
    <col min="10210" max="10212" width="20.140625" style="4" customWidth="1"/>
    <col min="10213" max="10213" width="10.42578125" style="4" bestFit="1" customWidth="1"/>
    <col min="10214" max="10214" width="11.42578125" style="4" customWidth="1"/>
    <col min="10215" max="10215" width="10.140625" style="4" bestFit="1" customWidth="1"/>
    <col min="10216" max="10463" width="11.42578125" style="4"/>
    <col min="10464" max="10464" width="69.28515625" style="4" customWidth="1"/>
    <col min="10465" max="10465" width="37" style="4" customWidth="1"/>
    <col min="10466" max="10468" width="20.140625" style="4" customWidth="1"/>
    <col min="10469" max="10469" width="10.42578125" style="4" bestFit="1" customWidth="1"/>
    <col min="10470" max="10470" width="11.42578125" style="4" customWidth="1"/>
    <col min="10471" max="10471" width="10.140625" style="4" bestFit="1" customWidth="1"/>
    <col min="10472" max="10719" width="11.42578125" style="4"/>
    <col min="10720" max="10720" width="69.28515625" style="4" customWidth="1"/>
    <col min="10721" max="10721" width="37" style="4" customWidth="1"/>
    <col min="10722" max="10724" width="20.140625" style="4" customWidth="1"/>
    <col min="10725" max="10725" width="10.42578125" style="4" bestFit="1" customWidth="1"/>
    <col min="10726" max="10726" width="11.42578125" style="4" customWidth="1"/>
    <col min="10727" max="10727" width="10.140625" style="4" bestFit="1" customWidth="1"/>
    <col min="10728" max="10975" width="11.42578125" style="4"/>
    <col min="10976" max="10976" width="69.28515625" style="4" customWidth="1"/>
    <col min="10977" max="10977" width="37" style="4" customWidth="1"/>
    <col min="10978" max="10980" width="20.140625" style="4" customWidth="1"/>
    <col min="10981" max="10981" width="10.42578125" style="4" bestFit="1" customWidth="1"/>
    <col min="10982" max="10982" width="11.42578125" style="4" customWidth="1"/>
    <col min="10983" max="10983" width="10.140625" style="4" bestFit="1" customWidth="1"/>
    <col min="10984" max="11231" width="11.42578125" style="4"/>
    <col min="11232" max="11232" width="69.28515625" style="4" customWidth="1"/>
    <col min="11233" max="11233" width="37" style="4" customWidth="1"/>
    <col min="11234" max="11236" width="20.140625" style="4" customWidth="1"/>
    <col min="11237" max="11237" width="10.42578125" style="4" bestFit="1" customWidth="1"/>
    <col min="11238" max="11238" width="11.42578125" style="4" customWidth="1"/>
    <col min="11239" max="11239" width="10.140625" style="4" bestFit="1" customWidth="1"/>
    <col min="11240" max="11487" width="11.42578125" style="4"/>
    <col min="11488" max="11488" width="69.28515625" style="4" customWidth="1"/>
    <col min="11489" max="11489" width="37" style="4" customWidth="1"/>
    <col min="11490" max="11492" width="20.140625" style="4" customWidth="1"/>
    <col min="11493" max="11493" width="10.42578125" style="4" bestFit="1" customWidth="1"/>
    <col min="11494" max="11494" width="11.42578125" style="4" customWidth="1"/>
    <col min="11495" max="11495" width="10.140625" style="4" bestFit="1" customWidth="1"/>
    <col min="11496" max="11743" width="11.42578125" style="4"/>
    <col min="11744" max="11744" width="69.28515625" style="4" customWidth="1"/>
    <col min="11745" max="11745" width="37" style="4" customWidth="1"/>
    <col min="11746" max="11748" width="20.140625" style="4" customWidth="1"/>
    <col min="11749" max="11749" width="10.42578125" style="4" bestFit="1" customWidth="1"/>
    <col min="11750" max="11750" width="11.42578125" style="4" customWidth="1"/>
    <col min="11751" max="11751" width="10.140625" style="4" bestFit="1" customWidth="1"/>
    <col min="11752" max="11999" width="11.42578125" style="4"/>
    <col min="12000" max="12000" width="69.28515625" style="4" customWidth="1"/>
    <col min="12001" max="12001" width="37" style="4" customWidth="1"/>
    <col min="12002" max="12004" width="20.140625" style="4" customWidth="1"/>
    <col min="12005" max="12005" width="10.42578125" style="4" bestFit="1" customWidth="1"/>
    <col min="12006" max="12006" width="11.42578125" style="4" customWidth="1"/>
    <col min="12007" max="12007" width="10.140625" style="4" bestFit="1" customWidth="1"/>
    <col min="12008" max="12255" width="11.42578125" style="4"/>
    <col min="12256" max="12256" width="69.28515625" style="4" customWidth="1"/>
    <col min="12257" max="12257" width="37" style="4" customWidth="1"/>
    <col min="12258" max="12260" width="20.140625" style="4" customWidth="1"/>
    <col min="12261" max="12261" width="10.42578125" style="4" bestFit="1" customWidth="1"/>
    <col min="12262" max="12262" width="11.42578125" style="4" customWidth="1"/>
    <col min="12263" max="12263" width="10.140625" style="4" bestFit="1" customWidth="1"/>
    <col min="12264" max="12511" width="11.42578125" style="4"/>
    <col min="12512" max="12512" width="69.28515625" style="4" customWidth="1"/>
    <col min="12513" max="12513" width="37" style="4" customWidth="1"/>
    <col min="12514" max="12516" width="20.140625" style="4" customWidth="1"/>
    <col min="12517" max="12517" width="10.42578125" style="4" bestFit="1" customWidth="1"/>
    <col min="12518" max="12518" width="11.42578125" style="4" customWidth="1"/>
    <col min="12519" max="12519" width="10.140625" style="4" bestFit="1" customWidth="1"/>
    <col min="12520" max="12767" width="11.42578125" style="4"/>
    <col min="12768" max="12768" width="69.28515625" style="4" customWidth="1"/>
    <col min="12769" max="12769" width="37" style="4" customWidth="1"/>
    <col min="12770" max="12772" width="20.140625" style="4" customWidth="1"/>
    <col min="12773" max="12773" width="10.42578125" style="4" bestFit="1" customWidth="1"/>
    <col min="12774" max="12774" width="11.42578125" style="4" customWidth="1"/>
    <col min="12775" max="12775" width="10.140625" style="4" bestFit="1" customWidth="1"/>
    <col min="12776" max="13023" width="11.42578125" style="4"/>
    <col min="13024" max="13024" width="69.28515625" style="4" customWidth="1"/>
    <col min="13025" max="13025" width="37" style="4" customWidth="1"/>
    <col min="13026" max="13028" width="20.140625" style="4" customWidth="1"/>
    <col min="13029" max="13029" width="10.42578125" style="4" bestFit="1" customWidth="1"/>
    <col min="13030" max="13030" width="11.42578125" style="4" customWidth="1"/>
    <col min="13031" max="13031" width="10.140625" style="4" bestFit="1" customWidth="1"/>
    <col min="13032" max="13279" width="11.42578125" style="4"/>
    <col min="13280" max="13280" width="69.28515625" style="4" customWidth="1"/>
    <col min="13281" max="13281" width="37" style="4" customWidth="1"/>
    <col min="13282" max="13284" width="20.140625" style="4" customWidth="1"/>
    <col min="13285" max="13285" width="10.42578125" style="4" bestFit="1" customWidth="1"/>
    <col min="13286" max="13286" width="11.42578125" style="4" customWidth="1"/>
    <col min="13287" max="13287" width="10.140625" style="4" bestFit="1" customWidth="1"/>
    <col min="13288" max="13535" width="11.42578125" style="4"/>
    <col min="13536" max="13536" width="69.28515625" style="4" customWidth="1"/>
    <col min="13537" max="13537" width="37" style="4" customWidth="1"/>
    <col min="13538" max="13540" width="20.140625" style="4" customWidth="1"/>
    <col min="13541" max="13541" width="10.42578125" style="4" bestFit="1" customWidth="1"/>
    <col min="13542" max="13542" width="11.42578125" style="4" customWidth="1"/>
    <col min="13543" max="13543" width="10.140625" style="4" bestFit="1" customWidth="1"/>
    <col min="13544" max="13791" width="11.42578125" style="4"/>
    <col min="13792" max="13792" width="69.28515625" style="4" customWidth="1"/>
    <col min="13793" max="13793" width="37" style="4" customWidth="1"/>
    <col min="13794" max="13796" width="20.140625" style="4" customWidth="1"/>
    <col min="13797" max="13797" width="10.42578125" style="4" bestFit="1" customWidth="1"/>
    <col min="13798" max="13798" width="11.42578125" style="4" customWidth="1"/>
    <col min="13799" max="13799" width="10.140625" style="4" bestFit="1" customWidth="1"/>
    <col min="13800" max="14047" width="11.42578125" style="4"/>
    <col min="14048" max="14048" width="69.28515625" style="4" customWidth="1"/>
    <col min="14049" max="14049" width="37" style="4" customWidth="1"/>
    <col min="14050" max="14052" width="20.140625" style="4" customWidth="1"/>
    <col min="14053" max="14053" width="10.42578125" style="4" bestFit="1" customWidth="1"/>
    <col min="14054" max="14054" width="11.42578125" style="4" customWidth="1"/>
    <col min="14055" max="14055" width="10.140625" style="4" bestFit="1" customWidth="1"/>
    <col min="14056" max="14303" width="11.42578125" style="4"/>
    <col min="14304" max="14304" width="69.28515625" style="4" customWidth="1"/>
    <col min="14305" max="14305" width="37" style="4" customWidth="1"/>
    <col min="14306" max="14308" width="20.140625" style="4" customWidth="1"/>
    <col min="14309" max="14309" width="10.42578125" style="4" bestFit="1" customWidth="1"/>
    <col min="14310" max="14310" width="11.42578125" style="4" customWidth="1"/>
    <col min="14311" max="14311" width="10.140625" style="4" bestFit="1" customWidth="1"/>
    <col min="14312" max="14559" width="11.42578125" style="4"/>
    <col min="14560" max="14560" width="69.28515625" style="4" customWidth="1"/>
    <col min="14561" max="14561" width="37" style="4" customWidth="1"/>
    <col min="14562" max="14564" width="20.140625" style="4" customWidth="1"/>
    <col min="14565" max="14565" width="10.42578125" style="4" bestFit="1" customWidth="1"/>
    <col min="14566" max="14566" width="11.42578125" style="4" customWidth="1"/>
    <col min="14567" max="14567" width="10.140625" style="4" bestFit="1" customWidth="1"/>
    <col min="14568" max="14815" width="11.42578125" style="4"/>
    <col min="14816" max="14816" width="69.28515625" style="4" customWidth="1"/>
    <col min="14817" max="14817" width="37" style="4" customWidth="1"/>
    <col min="14818" max="14820" width="20.140625" style="4" customWidth="1"/>
    <col min="14821" max="14821" width="10.42578125" style="4" bestFit="1" customWidth="1"/>
    <col min="14822" max="14822" width="11.42578125" style="4" customWidth="1"/>
    <col min="14823" max="14823" width="10.140625" style="4" bestFit="1" customWidth="1"/>
    <col min="14824" max="15071" width="11.42578125" style="4"/>
    <col min="15072" max="15072" width="69.28515625" style="4" customWidth="1"/>
    <col min="15073" max="15073" width="37" style="4" customWidth="1"/>
    <col min="15074" max="15076" width="20.140625" style="4" customWidth="1"/>
    <col min="15077" max="15077" width="10.42578125" style="4" bestFit="1" customWidth="1"/>
    <col min="15078" max="15078" width="11.42578125" style="4" customWidth="1"/>
    <col min="15079" max="15079" width="10.140625" style="4" bestFit="1" customWidth="1"/>
    <col min="15080" max="15327" width="11.42578125" style="4"/>
    <col min="15328" max="15328" width="69.28515625" style="4" customWidth="1"/>
    <col min="15329" max="15329" width="37" style="4" customWidth="1"/>
    <col min="15330" max="15332" width="20.140625" style="4" customWidth="1"/>
    <col min="15333" max="15333" width="10.42578125" style="4" bestFit="1" customWidth="1"/>
    <col min="15334" max="15334" width="11.42578125" style="4" customWidth="1"/>
    <col min="15335" max="15335" width="10.140625" style="4" bestFit="1" customWidth="1"/>
    <col min="15336" max="15583" width="11.42578125" style="4"/>
    <col min="15584" max="15584" width="69.28515625" style="4" customWidth="1"/>
    <col min="15585" max="15585" width="37" style="4" customWidth="1"/>
    <col min="15586" max="15588" width="20.140625" style="4" customWidth="1"/>
    <col min="15589" max="15589" width="10.42578125" style="4" bestFit="1" customWidth="1"/>
    <col min="15590" max="15590" width="11.42578125" style="4" customWidth="1"/>
    <col min="15591" max="15591" width="10.140625" style="4" bestFit="1" customWidth="1"/>
    <col min="15592" max="15839" width="11.42578125" style="4"/>
    <col min="15840" max="15840" width="69.28515625" style="4" customWidth="1"/>
    <col min="15841" max="15841" width="37" style="4" customWidth="1"/>
    <col min="15842" max="15844" width="20.140625" style="4" customWidth="1"/>
    <col min="15845" max="15845" width="10.42578125" style="4" bestFit="1" customWidth="1"/>
    <col min="15846" max="15846" width="11.42578125" style="4" customWidth="1"/>
    <col min="15847" max="15847" width="10.140625" style="4" bestFit="1" customWidth="1"/>
    <col min="15848" max="16095" width="11.42578125" style="4"/>
    <col min="16096" max="16096" width="69.28515625" style="4" customWidth="1"/>
    <col min="16097" max="16097" width="37" style="4" customWidth="1"/>
    <col min="16098" max="16100" width="20.140625" style="4" customWidth="1"/>
    <col min="16101" max="16101" width="10.42578125" style="4" bestFit="1" customWidth="1"/>
    <col min="16102" max="16102" width="11.42578125" style="4" customWidth="1"/>
    <col min="16103" max="16103" width="10.140625" style="4" bestFit="1" customWidth="1"/>
    <col min="16104" max="16384" width="11.42578125" style="4"/>
  </cols>
  <sheetData>
    <row r="1" spans="1:6" s="38" customFormat="1" ht="26.25">
      <c r="A1" s="204" t="s">
        <v>19</v>
      </c>
      <c r="B1" s="204"/>
      <c r="C1" s="204"/>
      <c r="D1" s="204"/>
      <c r="E1" s="204"/>
      <c r="F1" s="204"/>
    </row>
    <row r="2" spans="1:6" s="38" customFormat="1" ht="26.25">
      <c r="A2" s="204" t="s">
        <v>56</v>
      </c>
      <c r="B2" s="204"/>
      <c r="C2" s="204"/>
      <c r="D2" s="204"/>
      <c r="E2" s="204"/>
      <c r="F2" s="204"/>
    </row>
    <row r="3" spans="1:6" s="41" customFormat="1" ht="26.25">
      <c r="A3" s="205" t="s">
        <v>57</v>
      </c>
      <c r="B3" s="205"/>
      <c r="C3" s="39"/>
      <c r="D3" s="40"/>
      <c r="E3" s="40"/>
      <c r="F3" s="40"/>
    </row>
    <row r="4" spans="1:6" s="41" customFormat="1" ht="26.25">
      <c r="A4" s="206" t="s">
        <v>58</v>
      </c>
      <c r="B4" s="206"/>
      <c r="C4" s="42"/>
      <c r="D4" s="42"/>
      <c r="E4" s="42"/>
      <c r="F4" s="42"/>
    </row>
    <row r="5" spans="1:6" s="41" customFormat="1" ht="26.25" customHeight="1">
      <c r="A5" s="207" t="s">
        <v>59</v>
      </c>
      <c r="B5" s="207"/>
      <c r="C5" s="42"/>
      <c r="D5" s="197" t="s">
        <v>37</v>
      </c>
      <c r="E5" s="197"/>
      <c r="F5" s="43"/>
    </row>
    <row r="6" spans="1:6" s="45" customFormat="1" ht="102.75">
      <c r="A6" s="44" t="s">
        <v>60</v>
      </c>
      <c r="B6" s="44" t="s">
        <v>61</v>
      </c>
      <c r="C6" s="44" t="s">
        <v>62</v>
      </c>
      <c r="D6" s="44" t="s">
        <v>63</v>
      </c>
      <c r="E6" s="44" t="s">
        <v>5</v>
      </c>
      <c r="F6" s="44" t="s">
        <v>64</v>
      </c>
    </row>
    <row r="7" spans="1:6" s="90" customFormat="1" ht="26.25">
      <c r="A7" s="198" t="s">
        <v>95</v>
      </c>
      <c r="B7" s="199"/>
      <c r="C7" s="199"/>
      <c r="D7" s="199"/>
      <c r="E7" s="199"/>
      <c r="F7" s="200"/>
    </row>
    <row r="8" spans="1:6" s="91" customFormat="1" ht="26.25">
      <c r="A8" s="201" t="s">
        <v>96</v>
      </c>
      <c r="B8" s="202"/>
      <c r="C8" s="202"/>
      <c r="D8" s="202"/>
      <c r="E8" s="202"/>
      <c r="F8" s="203"/>
    </row>
    <row r="9" spans="1:6" s="92" customFormat="1" ht="69.75">
      <c r="A9" s="132" t="s">
        <v>97</v>
      </c>
      <c r="B9" s="133" t="s">
        <v>98</v>
      </c>
      <c r="C9" s="134">
        <f>100000+49000</f>
        <v>149000</v>
      </c>
      <c r="D9" s="135">
        <v>124075</v>
      </c>
      <c r="E9" s="134">
        <f>C9-D9</f>
        <v>24925</v>
      </c>
      <c r="F9" s="136" t="s">
        <v>99</v>
      </c>
    </row>
    <row r="10" spans="1:6" s="92" customFormat="1" ht="69.75">
      <c r="A10" s="132" t="s">
        <v>100</v>
      </c>
      <c r="B10" s="133" t="s">
        <v>101</v>
      </c>
      <c r="C10" s="134">
        <f>80000+47000</f>
        <v>127000</v>
      </c>
      <c r="D10" s="135">
        <v>91063</v>
      </c>
      <c r="E10" s="134">
        <f t="shared" ref="E10:E11" si="0">C10-D10</f>
        <v>35937</v>
      </c>
      <c r="F10" s="136" t="s">
        <v>99</v>
      </c>
    </row>
    <row r="11" spans="1:6" s="92" customFormat="1" ht="69.75">
      <c r="A11" s="137" t="s">
        <v>102</v>
      </c>
      <c r="B11" s="133" t="s">
        <v>103</v>
      </c>
      <c r="C11" s="134">
        <f>80000+47000</f>
        <v>127000</v>
      </c>
      <c r="D11" s="135">
        <v>88405</v>
      </c>
      <c r="E11" s="134">
        <f t="shared" si="0"/>
        <v>38595</v>
      </c>
      <c r="F11" s="136" t="s">
        <v>99</v>
      </c>
    </row>
  </sheetData>
  <mergeCells count="8">
    <mergeCell ref="A7:F7"/>
    <mergeCell ref="A8:F8"/>
    <mergeCell ref="A1:F1"/>
    <mergeCell ref="A2:F2"/>
    <mergeCell ref="A3:B3"/>
    <mergeCell ref="A4:B4"/>
    <mergeCell ref="A5:B5"/>
    <mergeCell ref="D5:E5"/>
  </mergeCells>
  <pageMargins left="0.39370078740157483" right="0" top="0.19685039370078741" bottom="0" header="0.11811023622047245" footer="0.11811023622047245"/>
  <pageSetup paperSize="9" scale="60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9"/>
  <sheetViews>
    <sheetView view="pageBreakPreview" zoomScale="60" zoomScaleNormal="65" workbookViewId="0">
      <selection activeCell="A8" sqref="A8:E8"/>
    </sheetView>
  </sheetViews>
  <sheetFormatPr baseColWidth="10" defaultRowHeight="23.25"/>
  <cols>
    <col min="1" max="1" width="128.140625" style="10" customWidth="1"/>
    <col min="2" max="2" width="39.28515625" style="11" customWidth="1"/>
    <col min="3" max="5" width="24.140625" style="12" customWidth="1"/>
    <col min="6" max="248" width="11.42578125" style="4"/>
    <col min="249" max="249" width="69.28515625" style="4" customWidth="1"/>
    <col min="250" max="250" width="37" style="4" customWidth="1"/>
    <col min="251" max="253" width="20.140625" style="4" customWidth="1"/>
    <col min="254" max="254" width="10.42578125" style="4" bestFit="1" customWidth="1"/>
    <col min="255" max="255" width="11.42578125" style="4" customWidth="1"/>
    <col min="256" max="256" width="10.140625" style="4" bestFit="1" customWidth="1"/>
    <col min="257" max="504" width="11.42578125" style="4"/>
    <col min="505" max="505" width="69.28515625" style="4" customWidth="1"/>
    <col min="506" max="506" width="37" style="4" customWidth="1"/>
    <col min="507" max="509" width="20.140625" style="4" customWidth="1"/>
    <col min="510" max="510" width="10.42578125" style="4" bestFit="1" customWidth="1"/>
    <col min="511" max="511" width="11.42578125" style="4" customWidth="1"/>
    <col min="512" max="512" width="10.140625" style="4" bestFit="1" customWidth="1"/>
    <col min="513" max="760" width="11.42578125" style="4"/>
    <col min="761" max="761" width="69.28515625" style="4" customWidth="1"/>
    <col min="762" max="762" width="37" style="4" customWidth="1"/>
    <col min="763" max="765" width="20.140625" style="4" customWidth="1"/>
    <col min="766" max="766" width="10.42578125" style="4" bestFit="1" customWidth="1"/>
    <col min="767" max="767" width="11.42578125" style="4" customWidth="1"/>
    <col min="768" max="768" width="10.140625" style="4" bestFit="1" customWidth="1"/>
    <col min="769" max="1016" width="11.42578125" style="4"/>
    <col min="1017" max="1017" width="69.28515625" style="4" customWidth="1"/>
    <col min="1018" max="1018" width="37" style="4" customWidth="1"/>
    <col min="1019" max="1021" width="20.140625" style="4" customWidth="1"/>
    <col min="1022" max="1022" width="10.42578125" style="4" bestFit="1" customWidth="1"/>
    <col min="1023" max="1023" width="11.42578125" style="4" customWidth="1"/>
    <col min="1024" max="1024" width="10.140625" style="4" bestFit="1" customWidth="1"/>
    <col min="1025" max="1272" width="11.42578125" style="4"/>
    <col min="1273" max="1273" width="69.28515625" style="4" customWidth="1"/>
    <col min="1274" max="1274" width="37" style="4" customWidth="1"/>
    <col min="1275" max="1277" width="20.140625" style="4" customWidth="1"/>
    <col min="1278" max="1278" width="10.42578125" style="4" bestFit="1" customWidth="1"/>
    <col min="1279" max="1279" width="11.42578125" style="4" customWidth="1"/>
    <col min="1280" max="1280" width="10.140625" style="4" bestFit="1" customWidth="1"/>
    <col min="1281" max="1528" width="11.42578125" style="4"/>
    <col min="1529" max="1529" width="69.28515625" style="4" customWidth="1"/>
    <col min="1530" max="1530" width="37" style="4" customWidth="1"/>
    <col min="1531" max="1533" width="20.140625" style="4" customWidth="1"/>
    <col min="1534" max="1534" width="10.42578125" style="4" bestFit="1" customWidth="1"/>
    <col min="1535" max="1535" width="11.42578125" style="4" customWidth="1"/>
    <col min="1536" max="1536" width="10.140625" style="4" bestFit="1" customWidth="1"/>
    <col min="1537" max="1784" width="11.42578125" style="4"/>
    <col min="1785" max="1785" width="69.28515625" style="4" customWidth="1"/>
    <col min="1786" max="1786" width="37" style="4" customWidth="1"/>
    <col min="1787" max="1789" width="20.140625" style="4" customWidth="1"/>
    <col min="1790" max="1790" width="10.42578125" style="4" bestFit="1" customWidth="1"/>
    <col min="1791" max="1791" width="11.42578125" style="4" customWidth="1"/>
    <col min="1792" max="1792" width="10.140625" style="4" bestFit="1" customWidth="1"/>
    <col min="1793" max="2040" width="11.42578125" style="4"/>
    <col min="2041" max="2041" width="69.28515625" style="4" customWidth="1"/>
    <col min="2042" max="2042" width="37" style="4" customWidth="1"/>
    <col min="2043" max="2045" width="20.140625" style="4" customWidth="1"/>
    <col min="2046" max="2046" width="10.42578125" style="4" bestFit="1" customWidth="1"/>
    <col min="2047" max="2047" width="11.42578125" style="4" customWidth="1"/>
    <col min="2048" max="2048" width="10.140625" style="4" bestFit="1" customWidth="1"/>
    <col min="2049" max="2296" width="11.42578125" style="4"/>
    <col min="2297" max="2297" width="69.28515625" style="4" customWidth="1"/>
    <col min="2298" max="2298" width="37" style="4" customWidth="1"/>
    <col min="2299" max="2301" width="20.140625" style="4" customWidth="1"/>
    <col min="2302" max="2302" width="10.42578125" style="4" bestFit="1" customWidth="1"/>
    <col min="2303" max="2303" width="11.42578125" style="4" customWidth="1"/>
    <col min="2304" max="2304" width="10.140625" style="4" bestFit="1" customWidth="1"/>
    <col min="2305" max="2552" width="11.42578125" style="4"/>
    <col min="2553" max="2553" width="69.28515625" style="4" customWidth="1"/>
    <col min="2554" max="2554" width="37" style="4" customWidth="1"/>
    <col min="2555" max="2557" width="20.140625" style="4" customWidth="1"/>
    <col min="2558" max="2558" width="10.42578125" style="4" bestFit="1" customWidth="1"/>
    <col min="2559" max="2559" width="11.42578125" style="4" customWidth="1"/>
    <col min="2560" max="2560" width="10.140625" style="4" bestFit="1" customWidth="1"/>
    <col min="2561" max="2808" width="11.42578125" style="4"/>
    <col min="2809" max="2809" width="69.28515625" style="4" customWidth="1"/>
    <col min="2810" max="2810" width="37" style="4" customWidth="1"/>
    <col min="2811" max="2813" width="20.140625" style="4" customWidth="1"/>
    <col min="2814" max="2814" width="10.42578125" style="4" bestFit="1" customWidth="1"/>
    <col min="2815" max="2815" width="11.42578125" style="4" customWidth="1"/>
    <col min="2816" max="2816" width="10.140625" style="4" bestFit="1" customWidth="1"/>
    <col min="2817" max="3064" width="11.42578125" style="4"/>
    <col min="3065" max="3065" width="69.28515625" style="4" customWidth="1"/>
    <col min="3066" max="3066" width="37" style="4" customWidth="1"/>
    <col min="3067" max="3069" width="20.140625" style="4" customWidth="1"/>
    <col min="3070" max="3070" width="10.42578125" style="4" bestFit="1" customWidth="1"/>
    <col min="3071" max="3071" width="11.42578125" style="4" customWidth="1"/>
    <col min="3072" max="3072" width="10.140625" style="4" bestFit="1" customWidth="1"/>
    <col min="3073" max="3320" width="11.42578125" style="4"/>
    <col min="3321" max="3321" width="69.28515625" style="4" customWidth="1"/>
    <col min="3322" max="3322" width="37" style="4" customWidth="1"/>
    <col min="3323" max="3325" width="20.140625" style="4" customWidth="1"/>
    <col min="3326" max="3326" width="10.42578125" style="4" bestFit="1" customWidth="1"/>
    <col min="3327" max="3327" width="11.42578125" style="4" customWidth="1"/>
    <col min="3328" max="3328" width="10.140625" style="4" bestFit="1" customWidth="1"/>
    <col min="3329" max="3576" width="11.42578125" style="4"/>
    <col min="3577" max="3577" width="69.28515625" style="4" customWidth="1"/>
    <col min="3578" max="3578" width="37" style="4" customWidth="1"/>
    <col min="3579" max="3581" width="20.140625" style="4" customWidth="1"/>
    <col min="3582" max="3582" width="10.42578125" style="4" bestFit="1" customWidth="1"/>
    <col min="3583" max="3583" width="11.42578125" style="4" customWidth="1"/>
    <col min="3584" max="3584" width="10.140625" style="4" bestFit="1" customWidth="1"/>
    <col min="3585" max="3832" width="11.42578125" style="4"/>
    <col min="3833" max="3833" width="69.28515625" style="4" customWidth="1"/>
    <col min="3834" max="3834" width="37" style="4" customWidth="1"/>
    <col min="3835" max="3837" width="20.140625" style="4" customWidth="1"/>
    <col min="3838" max="3838" width="10.42578125" style="4" bestFit="1" customWidth="1"/>
    <col min="3839" max="3839" width="11.42578125" style="4" customWidth="1"/>
    <col min="3840" max="3840" width="10.140625" style="4" bestFit="1" customWidth="1"/>
    <col min="3841" max="4088" width="11.42578125" style="4"/>
    <col min="4089" max="4089" width="69.28515625" style="4" customWidth="1"/>
    <col min="4090" max="4090" width="37" style="4" customWidth="1"/>
    <col min="4091" max="4093" width="20.140625" style="4" customWidth="1"/>
    <col min="4094" max="4094" width="10.42578125" style="4" bestFit="1" customWidth="1"/>
    <col min="4095" max="4095" width="11.42578125" style="4" customWidth="1"/>
    <col min="4096" max="4096" width="10.140625" style="4" bestFit="1" customWidth="1"/>
    <col min="4097" max="4344" width="11.42578125" style="4"/>
    <col min="4345" max="4345" width="69.28515625" style="4" customWidth="1"/>
    <col min="4346" max="4346" width="37" style="4" customWidth="1"/>
    <col min="4347" max="4349" width="20.140625" style="4" customWidth="1"/>
    <col min="4350" max="4350" width="10.42578125" style="4" bestFit="1" customWidth="1"/>
    <col min="4351" max="4351" width="11.42578125" style="4" customWidth="1"/>
    <col min="4352" max="4352" width="10.140625" style="4" bestFit="1" customWidth="1"/>
    <col min="4353" max="4600" width="11.42578125" style="4"/>
    <col min="4601" max="4601" width="69.28515625" style="4" customWidth="1"/>
    <col min="4602" max="4602" width="37" style="4" customWidth="1"/>
    <col min="4603" max="4605" width="20.140625" style="4" customWidth="1"/>
    <col min="4606" max="4606" width="10.42578125" style="4" bestFit="1" customWidth="1"/>
    <col min="4607" max="4607" width="11.42578125" style="4" customWidth="1"/>
    <col min="4608" max="4608" width="10.140625" style="4" bestFit="1" customWidth="1"/>
    <col min="4609" max="4856" width="11.42578125" style="4"/>
    <col min="4857" max="4857" width="69.28515625" style="4" customWidth="1"/>
    <col min="4858" max="4858" width="37" style="4" customWidth="1"/>
    <col min="4859" max="4861" width="20.140625" style="4" customWidth="1"/>
    <col min="4862" max="4862" width="10.42578125" style="4" bestFit="1" customWidth="1"/>
    <col min="4863" max="4863" width="11.42578125" style="4" customWidth="1"/>
    <col min="4864" max="4864" width="10.140625" style="4" bestFit="1" customWidth="1"/>
    <col min="4865" max="5112" width="11.42578125" style="4"/>
    <col min="5113" max="5113" width="69.28515625" style="4" customWidth="1"/>
    <col min="5114" max="5114" width="37" style="4" customWidth="1"/>
    <col min="5115" max="5117" width="20.140625" style="4" customWidth="1"/>
    <col min="5118" max="5118" width="10.42578125" style="4" bestFit="1" customWidth="1"/>
    <col min="5119" max="5119" width="11.42578125" style="4" customWidth="1"/>
    <col min="5120" max="5120" width="10.140625" style="4" bestFit="1" customWidth="1"/>
    <col min="5121" max="5368" width="11.42578125" style="4"/>
    <col min="5369" max="5369" width="69.28515625" style="4" customWidth="1"/>
    <col min="5370" max="5370" width="37" style="4" customWidth="1"/>
    <col min="5371" max="5373" width="20.140625" style="4" customWidth="1"/>
    <col min="5374" max="5374" width="10.42578125" style="4" bestFit="1" customWidth="1"/>
    <col min="5375" max="5375" width="11.42578125" style="4" customWidth="1"/>
    <col min="5376" max="5376" width="10.140625" style="4" bestFit="1" customWidth="1"/>
    <col min="5377" max="5624" width="11.42578125" style="4"/>
    <col min="5625" max="5625" width="69.28515625" style="4" customWidth="1"/>
    <col min="5626" max="5626" width="37" style="4" customWidth="1"/>
    <col min="5627" max="5629" width="20.140625" style="4" customWidth="1"/>
    <col min="5630" max="5630" width="10.42578125" style="4" bestFit="1" customWidth="1"/>
    <col min="5631" max="5631" width="11.42578125" style="4" customWidth="1"/>
    <col min="5632" max="5632" width="10.140625" style="4" bestFit="1" customWidth="1"/>
    <col min="5633" max="5880" width="11.42578125" style="4"/>
    <col min="5881" max="5881" width="69.28515625" style="4" customWidth="1"/>
    <col min="5882" max="5882" width="37" style="4" customWidth="1"/>
    <col min="5883" max="5885" width="20.140625" style="4" customWidth="1"/>
    <col min="5886" max="5886" width="10.42578125" style="4" bestFit="1" customWidth="1"/>
    <col min="5887" max="5887" width="11.42578125" style="4" customWidth="1"/>
    <col min="5888" max="5888" width="10.140625" style="4" bestFit="1" customWidth="1"/>
    <col min="5889" max="6136" width="11.42578125" style="4"/>
    <col min="6137" max="6137" width="69.28515625" style="4" customWidth="1"/>
    <col min="6138" max="6138" width="37" style="4" customWidth="1"/>
    <col min="6139" max="6141" width="20.140625" style="4" customWidth="1"/>
    <col min="6142" max="6142" width="10.42578125" style="4" bestFit="1" customWidth="1"/>
    <col min="6143" max="6143" width="11.42578125" style="4" customWidth="1"/>
    <col min="6144" max="6144" width="10.140625" style="4" bestFit="1" customWidth="1"/>
    <col min="6145" max="6392" width="11.42578125" style="4"/>
    <col min="6393" max="6393" width="69.28515625" style="4" customWidth="1"/>
    <col min="6394" max="6394" width="37" style="4" customWidth="1"/>
    <col min="6395" max="6397" width="20.140625" style="4" customWidth="1"/>
    <col min="6398" max="6398" width="10.42578125" style="4" bestFit="1" customWidth="1"/>
    <col min="6399" max="6399" width="11.42578125" style="4" customWidth="1"/>
    <col min="6400" max="6400" width="10.140625" style="4" bestFit="1" customWidth="1"/>
    <col min="6401" max="6648" width="11.42578125" style="4"/>
    <col min="6649" max="6649" width="69.28515625" style="4" customWidth="1"/>
    <col min="6650" max="6650" width="37" style="4" customWidth="1"/>
    <col min="6651" max="6653" width="20.140625" style="4" customWidth="1"/>
    <col min="6654" max="6654" width="10.42578125" style="4" bestFit="1" customWidth="1"/>
    <col min="6655" max="6655" width="11.42578125" style="4" customWidth="1"/>
    <col min="6656" max="6656" width="10.140625" style="4" bestFit="1" customWidth="1"/>
    <col min="6657" max="6904" width="11.42578125" style="4"/>
    <col min="6905" max="6905" width="69.28515625" style="4" customWidth="1"/>
    <col min="6906" max="6906" width="37" style="4" customWidth="1"/>
    <col min="6907" max="6909" width="20.140625" style="4" customWidth="1"/>
    <col min="6910" max="6910" width="10.42578125" style="4" bestFit="1" customWidth="1"/>
    <col min="6911" max="6911" width="11.42578125" style="4" customWidth="1"/>
    <col min="6912" max="6912" width="10.140625" style="4" bestFit="1" customWidth="1"/>
    <col min="6913" max="7160" width="11.42578125" style="4"/>
    <col min="7161" max="7161" width="69.28515625" style="4" customWidth="1"/>
    <col min="7162" max="7162" width="37" style="4" customWidth="1"/>
    <col min="7163" max="7165" width="20.140625" style="4" customWidth="1"/>
    <col min="7166" max="7166" width="10.42578125" style="4" bestFit="1" customWidth="1"/>
    <col min="7167" max="7167" width="11.42578125" style="4" customWidth="1"/>
    <col min="7168" max="7168" width="10.140625" style="4" bestFit="1" customWidth="1"/>
    <col min="7169" max="7416" width="11.42578125" style="4"/>
    <col min="7417" max="7417" width="69.28515625" style="4" customWidth="1"/>
    <col min="7418" max="7418" width="37" style="4" customWidth="1"/>
    <col min="7419" max="7421" width="20.140625" style="4" customWidth="1"/>
    <col min="7422" max="7422" width="10.42578125" style="4" bestFit="1" customWidth="1"/>
    <col min="7423" max="7423" width="11.42578125" style="4" customWidth="1"/>
    <col min="7424" max="7424" width="10.140625" style="4" bestFit="1" customWidth="1"/>
    <col min="7425" max="7672" width="11.42578125" style="4"/>
    <col min="7673" max="7673" width="69.28515625" style="4" customWidth="1"/>
    <col min="7674" max="7674" width="37" style="4" customWidth="1"/>
    <col min="7675" max="7677" width="20.140625" style="4" customWidth="1"/>
    <col min="7678" max="7678" width="10.42578125" style="4" bestFit="1" customWidth="1"/>
    <col min="7679" max="7679" width="11.42578125" style="4" customWidth="1"/>
    <col min="7680" max="7680" width="10.140625" style="4" bestFit="1" customWidth="1"/>
    <col min="7681" max="7928" width="11.42578125" style="4"/>
    <col min="7929" max="7929" width="69.28515625" style="4" customWidth="1"/>
    <col min="7930" max="7930" width="37" style="4" customWidth="1"/>
    <col min="7931" max="7933" width="20.140625" style="4" customWidth="1"/>
    <col min="7934" max="7934" width="10.42578125" style="4" bestFit="1" customWidth="1"/>
    <col min="7935" max="7935" width="11.42578125" style="4" customWidth="1"/>
    <col min="7936" max="7936" width="10.140625" style="4" bestFit="1" customWidth="1"/>
    <col min="7937" max="8184" width="11.42578125" style="4"/>
    <col min="8185" max="8185" width="69.28515625" style="4" customWidth="1"/>
    <col min="8186" max="8186" width="37" style="4" customWidth="1"/>
    <col min="8187" max="8189" width="20.140625" style="4" customWidth="1"/>
    <col min="8190" max="8190" width="10.42578125" style="4" bestFit="1" customWidth="1"/>
    <col min="8191" max="8191" width="11.42578125" style="4" customWidth="1"/>
    <col min="8192" max="8192" width="10.140625" style="4" bestFit="1" customWidth="1"/>
    <col min="8193" max="8440" width="11.42578125" style="4"/>
    <col min="8441" max="8441" width="69.28515625" style="4" customWidth="1"/>
    <col min="8442" max="8442" width="37" style="4" customWidth="1"/>
    <col min="8443" max="8445" width="20.140625" style="4" customWidth="1"/>
    <col min="8446" max="8446" width="10.42578125" style="4" bestFit="1" customWidth="1"/>
    <col min="8447" max="8447" width="11.42578125" style="4" customWidth="1"/>
    <col min="8448" max="8448" width="10.140625" style="4" bestFit="1" customWidth="1"/>
    <col min="8449" max="8696" width="11.42578125" style="4"/>
    <col min="8697" max="8697" width="69.28515625" style="4" customWidth="1"/>
    <col min="8698" max="8698" width="37" style="4" customWidth="1"/>
    <col min="8699" max="8701" width="20.140625" style="4" customWidth="1"/>
    <col min="8702" max="8702" width="10.42578125" style="4" bestFit="1" customWidth="1"/>
    <col min="8703" max="8703" width="11.42578125" style="4" customWidth="1"/>
    <col min="8704" max="8704" width="10.140625" style="4" bestFit="1" customWidth="1"/>
    <col min="8705" max="8952" width="11.42578125" style="4"/>
    <col min="8953" max="8953" width="69.28515625" style="4" customWidth="1"/>
    <col min="8954" max="8954" width="37" style="4" customWidth="1"/>
    <col min="8955" max="8957" width="20.140625" style="4" customWidth="1"/>
    <col min="8958" max="8958" width="10.42578125" style="4" bestFit="1" customWidth="1"/>
    <col min="8959" max="8959" width="11.42578125" style="4" customWidth="1"/>
    <col min="8960" max="8960" width="10.140625" style="4" bestFit="1" customWidth="1"/>
    <col min="8961" max="9208" width="11.42578125" style="4"/>
    <col min="9209" max="9209" width="69.28515625" style="4" customWidth="1"/>
    <col min="9210" max="9210" width="37" style="4" customWidth="1"/>
    <col min="9211" max="9213" width="20.140625" style="4" customWidth="1"/>
    <col min="9214" max="9214" width="10.42578125" style="4" bestFit="1" customWidth="1"/>
    <col min="9215" max="9215" width="11.42578125" style="4" customWidth="1"/>
    <col min="9216" max="9216" width="10.140625" style="4" bestFit="1" customWidth="1"/>
    <col min="9217" max="9464" width="11.42578125" style="4"/>
    <col min="9465" max="9465" width="69.28515625" style="4" customWidth="1"/>
    <col min="9466" max="9466" width="37" style="4" customWidth="1"/>
    <col min="9467" max="9469" width="20.140625" style="4" customWidth="1"/>
    <col min="9470" max="9470" width="10.42578125" style="4" bestFit="1" customWidth="1"/>
    <col min="9471" max="9471" width="11.42578125" style="4" customWidth="1"/>
    <col min="9472" max="9472" width="10.140625" style="4" bestFit="1" customWidth="1"/>
    <col min="9473" max="9720" width="11.42578125" style="4"/>
    <col min="9721" max="9721" width="69.28515625" style="4" customWidth="1"/>
    <col min="9722" max="9722" width="37" style="4" customWidth="1"/>
    <col min="9723" max="9725" width="20.140625" style="4" customWidth="1"/>
    <col min="9726" max="9726" width="10.42578125" style="4" bestFit="1" customWidth="1"/>
    <col min="9727" max="9727" width="11.42578125" style="4" customWidth="1"/>
    <col min="9728" max="9728" width="10.140625" style="4" bestFit="1" customWidth="1"/>
    <col min="9729" max="9976" width="11.42578125" style="4"/>
    <col min="9977" max="9977" width="69.28515625" style="4" customWidth="1"/>
    <col min="9978" max="9978" width="37" style="4" customWidth="1"/>
    <col min="9979" max="9981" width="20.140625" style="4" customWidth="1"/>
    <col min="9982" max="9982" width="10.42578125" style="4" bestFit="1" customWidth="1"/>
    <col min="9983" max="9983" width="11.42578125" style="4" customWidth="1"/>
    <col min="9984" max="9984" width="10.140625" style="4" bestFit="1" customWidth="1"/>
    <col min="9985" max="10232" width="11.42578125" style="4"/>
    <col min="10233" max="10233" width="69.28515625" style="4" customWidth="1"/>
    <col min="10234" max="10234" width="37" style="4" customWidth="1"/>
    <col min="10235" max="10237" width="20.140625" style="4" customWidth="1"/>
    <col min="10238" max="10238" width="10.42578125" style="4" bestFit="1" customWidth="1"/>
    <col min="10239" max="10239" width="11.42578125" style="4" customWidth="1"/>
    <col min="10240" max="10240" width="10.140625" style="4" bestFit="1" customWidth="1"/>
    <col min="10241" max="10488" width="11.42578125" style="4"/>
    <col min="10489" max="10489" width="69.28515625" style="4" customWidth="1"/>
    <col min="10490" max="10490" width="37" style="4" customWidth="1"/>
    <col min="10491" max="10493" width="20.140625" style="4" customWidth="1"/>
    <col min="10494" max="10494" width="10.42578125" style="4" bestFit="1" customWidth="1"/>
    <col min="10495" max="10495" width="11.42578125" style="4" customWidth="1"/>
    <col min="10496" max="10496" width="10.140625" style="4" bestFit="1" customWidth="1"/>
    <col min="10497" max="10744" width="11.42578125" style="4"/>
    <col min="10745" max="10745" width="69.28515625" style="4" customWidth="1"/>
    <col min="10746" max="10746" width="37" style="4" customWidth="1"/>
    <col min="10747" max="10749" width="20.140625" style="4" customWidth="1"/>
    <col min="10750" max="10750" width="10.42578125" style="4" bestFit="1" customWidth="1"/>
    <col min="10751" max="10751" width="11.42578125" style="4" customWidth="1"/>
    <col min="10752" max="10752" width="10.140625" style="4" bestFit="1" customWidth="1"/>
    <col min="10753" max="11000" width="11.42578125" style="4"/>
    <col min="11001" max="11001" width="69.28515625" style="4" customWidth="1"/>
    <col min="11002" max="11002" width="37" style="4" customWidth="1"/>
    <col min="11003" max="11005" width="20.140625" style="4" customWidth="1"/>
    <col min="11006" max="11006" width="10.42578125" style="4" bestFit="1" customWidth="1"/>
    <col min="11007" max="11007" width="11.42578125" style="4" customWidth="1"/>
    <col min="11008" max="11008" width="10.140625" style="4" bestFit="1" customWidth="1"/>
    <col min="11009" max="11256" width="11.42578125" style="4"/>
    <col min="11257" max="11257" width="69.28515625" style="4" customWidth="1"/>
    <col min="11258" max="11258" width="37" style="4" customWidth="1"/>
    <col min="11259" max="11261" width="20.140625" style="4" customWidth="1"/>
    <col min="11262" max="11262" width="10.42578125" style="4" bestFit="1" customWidth="1"/>
    <col min="11263" max="11263" width="11.42578125" style="4" customWidth="1"/>
    <col min="11264" max="11264" width="10.140625" style="4" bestFit="1" customWidth="1"/>
    <col min="11265" max="11512" width="11.42578125" style="4"/>
    <col min="11513" max="11513" width="69.28515625" style="4" customWidth="1"/>
    <col min="11514" max="11514" width="37" style="4" customWidth="1"/>
    <col min="11515" max="11517" width="20.140625" style="4" customWidth="1"/>
    <col min="11518" max="11518" width="10.42578125" style="4" bestFit="1" customWidth="1"/>
    <col min="11519" max="11519" width="11.42578125" style="4" customWidth="1"/>
    <col min="11520" max="11520" width="10.140625" style="4" bestFit="1" customWidth="1"/>
    <col min="11521" max="11768" width="11.42578125" style="4"/>
    <col min="11769" max="11769" width="69.28515625" style="4" customWidth="1"/>
    <col min="11770" max="11770" width="37" style="4" customWidth="1"/>
    <col min="11771" max="11773" width="20.140625" style="4" customWidth="1"/>
    <col min="11774" max="11774" width="10.42578125" style="4" bestFit="1" customWidth="1"/>
    <col min="11775" max="11775" width="11.42578125" style="4" customWidth="1"/>
    <col min="11776" max="11776" width="10.140625" style="4" bestFit="1" customWidth="1"/>
    <col min="11777" max="12024" width="11.42578125" style="4"/>
    <col min="12025" max="12025" width="69.28515625" style="4" customWidth="1"/>
    <col min="12026" max="12026" width="37" style="4" customWidth="1"/>
    <col min="12027" max="12029" width="20.140625" style="4" customWidth="1"/>
    <col min="12030" max="12030" width="10.42578125" style="4" bestFit="1" customWidth="1"/>
    <col min="12031" max="12031" width="11.42578125" style="4" customWidth="1"/>
    <col min="12032" max="12032" width="10.140625" style="4" bestFit="1" customWidth="1"/>
    <col min="12033" max="12280" width="11.42578125" style="4"/>
    <col min="12281" max="12281" width="69.28515625" style="4" customWidth="1"/>
    <col min="12282" max="12282" width="37" style="4" customWidth="1"/>
    <col min="12283" max="12285" width="20.140625" style="4" customWidth="1"/>
    <col min="12286" max="12286" width="10.42578125" style="4" bestFit="1" customWidth="1"/>
    <col min="12287" max="12287" width="11.42578125" style="4" customWidth="1"/>
    <col min="12288" max="12288" width="10.140625" style="4" bestFit="1" customWidth="1"/>
    <col min="12289" max="12536" width="11.42578125" style="4"/>
    <col min="12537" max="12537" width="69.28515625" style="4" customWidth="1"/>
    <col min="12538" max="12538" width="37" style="4" customWidth="1"/>
    <col min="12539" max="12541" width="20.140625" style="4" customWidth="1"/>
    <col min="12542" max="12542" width="10.42578125" style="4" bestFit="1" customWidth="1"/>
    <col min="12543" max="12543" width="11.42578125" style="4" customWidth="1"/>
    <col min="12544" max="12544" width="10.140625" style="4" bestFit="1" customWidth="1"/>
    <col min="12545" max="12792" width="11.42578125" style="4"/>
    <col min="12793" max="12793" width="69.28515625" style="4" customWidth="1"/>
    <col min="12794" max="12794" width="37" style="4" customWidth="1"/>
    <col min="12795" max="12797" width="20.140625" style="4" customWidth="1"/>
    <col min="12798" max="12798" width="10.42578125" style="4" bestFit="1" customWidth="1"/>
    <col min="12799" max="12799" width="11.42578125" style="4" customWidth="1"/>
    <col min="12800" max="12800" width="10.140625" style="4" bestFit="1" customWidth="1"/>
    <col min="12801" max="13048" width="11.42578125" style="4"/>
    <col min="13049" max="13049" width="69.28515625" style="4" customWidth="1"/>
    <col min="13050" max="13050" width="37" style="4" customWidth="1"/>
    <col min="13051" max="13053" width="20.140625" style="4" customWidth="1"/>
    <col min="13054" max="13054" width="10.42578125" style="4" bestFit="1" customWidth="1"/>
    <col min="13055" max="13055" width="11.42578125" style="4" customWidth="1"/>
    <col min="13056" max="13056" width="10.140625" style="4" bestFit="1" customWidth="1"/>
    <col min="13057" max="13304" width="11.42578125" style="4"/>
    <col min="13305" max="13305" width="69.28515625" style="4" customWidth="1"/>
    <col min="13306" max="13306" width="37" style="4" customWidth="1"/>
    <col min="13307" max="13309" width="20.140625" style="4" customWidth="1"/>
    <col min="13310" max="13310" width="10.42578125" style="4" bestFit="1" customWidth="1"/>
    <col min="13311" max="13311" width="11.42578125" style="4" customWidth="1"/>
    <col min="13312" max="13312" width="10.140625" style="4" bestFit="1" customWidth="1"/>
    <col min="13313" max="13560" width="11.42578125" style="4"/>
    <col min="13561" max="13561" width="69.28515625" style="4" customWidth="1"/>
    <col min="13562" max="13562" width="37" style="4" customWidth="1"/>
    <col min="13563" max="13565" width="20.140625" style="4" customWidth="1"/>
    <col min="13566" max="13566" width="10.42578125" style="4" bestFit="1" customWidth="1"/>
    <col min="13567" max="13567" width="11.42578125" style="4" customWidth="1"/>
    <col min="13568" max="13568" width="10.140625" style="4" bestFit="1" customWidth="1"/>
    <col min="13569" max="13816" width="11.42578125" style="4"/>
    <col min="13817" max="13817" width="69.28515625" style="4" customWidth="1"/>
    <col min="13818" max="13818" width="37" style="4" customWidth="1"/>
    <col min="13819" max="13821" width="20.140625" style="4" customWidth="1"/>
    <col min="13822" max="13822" width="10.42578125" style="4" bestFit="1" customWidth="1"/>
    <col min="13823" max="13823" width="11.42578125" style="4" customWidth="1"/>
    <col min="13824" max="13824" width="10.140625" style="4" bestFit="1" customWidth="1"/>
    <col min="13825" max="14072" width="11.42578125" style="4"/>
    <col min="14073" max="14073" width="69.28515625" style="4" customWidth="1"/>
    <col min="14074" max="14074" width="37" style="4" customWidth="1"/>
    <col min="14075" max="14077" width="20.140625" style="4" customWidth="1"/>
    <col min="14078" max="14078" width="10.42578125" style="4" bestFit="1" customWidth="1"/>
    <col min="14079" max="14079" width="11.42578125" style="4" customWidth="1"/>
    <col min="14080" max="14080" width="10.140625" style="4" bestFit="1" customWidth="1"/>
    <col min="14081" max="14328" width="11.42578125" style="4"/>
    <col min="14329" max="14329" width="69.28515625" style="4" customWidth="1"/>
    <col min="14330" max="14330" width="37" style="4" customWidth="1"/>
    <col min="14331" max="14333" width="20.140625" style="4" customWidth="1"/>
    <col min="14334" max="14334" width="10.42578125" style="4" bestFit="1" customWidth="1"/>
    <col min="14335" max="14335" width="11.42578125" style="4" customWidth="1"/>
    <col min="14336" max="14336" width="10.140625" style="4" bestFit="1" customWidth="1"/>
    <col min="14337" max="14584" width="11.42578125" style="4"/>
    <col min="14585" max="14585" width="69.28515625" style="4" customWidth="1"/>
    <col min="14586" max="14586" width="37" style="4" customWidth="1"/>
    <col min="14587" max="14589" width="20.140625" style="4" customWidth="1"/>
    <col min="14590" max="14590" width="10.42578125" style="4" bestFit="1" customWidth="1"/>
    <col min="14591" max="14591" width="11.42578125" style="4" customWidth="1"/>
    <col min="14592" max="14592" width="10.140625" style="4" bestFit="1" customWidth="1"/>
    <col min="14593" max="14840" width="11.42578125" style="4"/>
    <col min="14841" max="14841" width="69.28515625" style="4" customWidth="1"/>
    <col min="14842" max="14842" width="37" style="4" customWidth="1"/>
    <col min="14843" max="14845" width="20.140625" style="4" customWidth="1"/>
    <col min="14846" max="14846" width="10.42578125" style="4" bestFit="1" customWidth="1"/>
    <col min="14847" max="14847" width="11.42578125" style="4" customWidth="1"/>
    <col min="14848" max="14848" width="10.140625" style="4" bestFit="1" customWidth="1"/>
    <col min="14849" max="15096" width="11.42578125" style="4"/>
    <col min="15097" max="15097" width="69.28515625" style="4" customWidth="1"/>
    <col min="15098" max="15098" width="37" style="4" customWidth="1"/>
    <col min="15099" max="15101" width="20.140625" style="4" customWidth="1"/>
    <col min="15102" max="15102" width="10.42578125" style="4" bestFit="1" customWidth="1"/>
    <col min="15103" max="15103" width="11.42578125" style="4" customWidth="1"/>
    <col min="15104" max="15104" width="10.140625" style="4" bestFit="1" customWidth="1"/>
    <col min="15105" max="15352" width="11.42578125" style="4"/>
    <col min="15353" max="15353" width="69.28515625" style="4" customWidth="1"/>
    <col min="15354" max="15354" width="37" style="4" customWidth="1"/>
    <col min="15355" max="15357" width="20.140625" style="4" customWidth="1"/>
    <col min="15358" max="15358" width="10.42578125" style="4" bestFit="1" customWidth="1"/>
    <col min="15359" max="15359" width="11.42578125" style="4" customWidth="1"/>
    <col min="15360" max="15360" width="10.140625" style="4" bestFit="1" customWidth="1"/>
    <col min="15361" max="15608" width="11.42578125" style="4"/>
    <col min="15609" max="15609" width="69.28515625" style="4" customWidth="1"/>
    <col min="15610" max="15610" width="37" style="4" customWidth="1"/>
    <col min="15611" max="15613" width="20.140625" style="4" customWidth="1"/>
    <col min="15614" max="15614" width="10.42578125" style="4" bestFit="1" customWidth="1"/>
    <col min="15615" max="15615" width="11.42578125" style="4" customWidth="1"/>
    <col min="15616" max="15616" width="10.140625" style="4" bestFit="1" customWidth="1"/>
    <col min="15617" max="15864" width="11.42578125" style="4"/>
    <col min="15865" max="15865" width="69.28515625" style="4" customWidth="1"/>
    <col min="15866" max="15866" width="37" style="4" customWidth="1"/>
    <col min="15867" max="15869" width="20.140625" style="4" customWidth="1"/>
    <col min="15870" max="15870" width="10.42578125" style="4" bestFit="1" customWidth="1"/>
    <col min="15871" max="15871" width="11.42578125" style="4" customWidth="1"/>
    <col min="15872" max="15872" width="10.140625" style="4" bestFit="1" customWidth="1"/>
    <col min="15873" max="16120" width="11.42578125" style="4"/>
    <col min="16121" max="16121" width="69.28515625" style="4" customWidth="1"/>
    <col min="16122" max="16122" width="37" style="4" customWidth="1"/>
    <col min="16123" max="16125" width="20.140625" style="4" customWidth="1"/>
    <col min="16126" max="16126" width="10.42578125" style="4" bestFit="1" customWidth="1"/>
    <col min="16127" max="16127" width="11.42578125" style="4" customWidth="1"/>
    <col min="16128" max="16128" width="10.140625" style="4" bestFit="1" customWidth="1"/>
    <col min="16129" max="16384" width="11.42578125" style="4"/>
  </cols>
  <sheetData>
    <row r="1" spans="1:7" s="5" customFormat="1" ht="38.25" customHeight="1">
      <c r="A1" s="213" t="s">
        <v>20</v>
      </c>
      <c r="B1" s="213"/>
      <c r="C1" s="213"/>
      <c r="D1" s="213"/>
      <c r="E1" s="213"/>
    </row>
    <row r="2" spans="1:7" s="5" customFormat="1" ht="54.75" customHeight="1">
      <c r="A2" s="213" t="s">
        <v>21</v>
      </c>
      <c r="B2" s="213"/>
      <c r="C2" s="213"/>
      <c r="D2" s="213"/>
      <c r="E2" s="213"/>
    </row>
    <row r="3" spans="1:7" s="46" customFormat="1" ht="32.25" customHeight="1">
      <c r="A3" s="216" t="s">
        <v>10</v>
      </c>
      <c r="B3" s="216"/>
      <c r="C3" s="216"/>
      <c r="D3" s="216"/>
      <c r="E3" s="216"/>
      <c r="F3" s="216"/>
      <c r="G3" s="216"/>
    </row>
    <row r="4" spans="1:7" s="48" customFormat="1" ht="32.25" customHeight="1">
      <c r="A4" s="214" t="s">
        <v>15</v>
      </c>
      <c r="B4" s="214"/>
      <c r="C4" s="215"/>
      <c r="D4" s="214"/>
      <c r="E4" s="214"/>
      <c r="F4" s="47"/>
      <c r="G4" s="16"/>
    </row>
    <row r="5" spans="1:7" s="48" customFormat="1" ht="32.25" customHeight="1">
      <c r="A5" s="217" t="s">
        <v>1</v>
      </c>
      <c r="B5" s="217"/>
      <c r="C5" s="218"/>
      <c r="D5" s="217"/>
      <c r="E5" s="217"/>
      <c r="F5" s="49"/>
      <c r="G5" s="49"/>
    </row>
    <row r="6" spans="1:7" ht="21" customHeight="1">
      <c r="A6" s="50"/>
      <c r="B6" s="50"/>
      <c r="C6" s="208"/>
      <c r="D6" s="209"/>
      <c r="E6" s="50"/>
      <c r="F6" s="13"/>
      <c r="G6" s="13"/>
    </row>
    <row r="7" spans="1:7" s="6" customFormat="1" ht="52.5" customHeight="1">
      <c r="A7" s="51" t="s">
        <v>65</v>
      </c>
      <c r="B7" s="52" t="s">
        <v>9</v>
      </c>
      <c r="C7" s="51" t="s">
        <v>189</v>
      </c>
      <c r="D7" s="51" t="s">
        <v>190</v>
      </c>
      <c r="E7" s="51" t="s">
        <v>191</v>
      </c>
    </row>
    <row r="8" spans="1:7" s="6" customFormat="1" ht="43.5" customHeight="1">
      <c r="A8" s="210" t="s">
        <v>95</v>
      </c>
      <c r="B8" s="211"/>
      <c r="C8" s="211"/>
      <c r="D8" s="211"/>
      <c r="E8" s="212"/>
    </row>
    <row r="9" spans="1:7" s="6" customFormat="1" ht="41.25" customHeight="1">
      <c r="A9" s="53" t="s">
        <v>104</v>
      </c>
      <c r="B9" s="54"/>
      <c r="C9" s="54"/>
      <c r="D9" s="54"/>
      <c r="E9" s="54"/>
    </row>
    <row r="10" spans="1:7" s="97" customFormat="1">
      <c r="A10" s="93" t="s">
        <v>105</v>
      </c>
      <c r="B10" s="94" t="s">
        <v>106</v>
      </c>
      <c r="C10" s="95">
        <v>1</v>
      </c>
      <c r="D10" s="96">
        <v>0</v>
      </c>
      <c r="E10" s="96">
        <v>1</v>
      </c>
    </row>
    <row r="11" spans="1:7" s="6" customFormat="1" ht="27.75" customHeight="1">
      <c r="A11" s="53" t="s">
        <v>107</v>
      </c>
      <c r="B11" s="54"/>
      <c r="C11" s="54"/>
      <c r="D11" s="54"/>
      <c r="E11" s="54"/>
    </row>
    <row r="12" spans="1:7" s="97" customFormat="1">
      <c r="A12" s="93" t="s">
        <v>108</v>
      </c>
      <c r="B12" s="94" t="s">
        <v>106</v>
      </c>
      <c r="C12" s="96">
        <v>1</v>
      </c>
      <c r="D12" s="96">
        <v>0</v>
      </c>
      <c r="E12" s="96">
        <v>1</v>
      </c>
    </row>
    <row r="13" spans="1:7" s="6" customFormat="1" ht="27.75" customHeight="1">
      <c r="A13" s="53" t="s">
        <v>109</v>
      </c>
      <c r="B13" s="54"/>
      <c r="C13" s="54"/>
      <c r="D13" s="54"/>
      <c r="E13" s="54"/>
    </row>
    <row r="14" spans="1:7" s="100" customFormat="1">
      <c r="A14" s="98" t="s">
        <v>110</v>
      </c>
      <c r="B14" s="94" t="s">
        <v>106</v>
      </c>
      <c r="C14" s="96">
        <v>0</v>
      </c>
      <c r="D14" s="99">
        <v>0</v>
      </c>
      <c r="E14" s="99">
        <v>0</v>
      </c>
    </row>
    <row r="15" spans="1:7" s="100" customFormat="1">
      <c r="A15" s="98" t="s">
        <v>111</v>
      </c>
      <c r="B15" s="94" t="s">
        <v>106</v>
      </c>
      <c r="C15" s="96">
        <v>1</v>
      </c>
      <c r="D15" s="99">
        <v>0</v>
      </c>
      <c r="E15" s="99">
        <v>1</v>
      </c>
    </row>
    <row r="16" spans="1:7" s="97" customFormat="1">
      <c r="A16" s="98" t="s">
        <v>112</v>
      </c>
      <c r="B16" s="94" t="s">
        <v>106</v>
      </c>
      <c r="C16" s="96">
        <v>1</v>
      </c>
      <c r="D16" s="99">
        <v>0</v>
      </c>
      <c r="E16" s="99">
        <v>0</v>
      </c>
    </row>
    <row r="17" spans="1:5" s="97" customFormat="1">
      <c r="A17" s="98" t="s">
        <v>113</v>
      </c>
      <c r="B17" s="94" t="s">
        <v>106</v>
      </c>
      <c r="C17" s="96">
        <v>1</v>
      </c>
      <c r="D17" s="99">
        <v>0</v>
      </c>
      <c r="E17" s="99">
        <v>0</v>
      </c>
    </row>
    <row r="18" spans="1:5" s="97" customFormat="1">
      <c r="A18" s="98" t="s">
        <v>114</v>
      </c>
      <c r="B18" s="94" t="s">
        <v>106</v>
      </c>
      <c r="C18" s="96">
        <v>7</v>
      </c>
      <c r="D18" s="99">
        <v>0</v>
      </c>
      <c r="E18" s="99">
        <v>3</v>
      </c>
    </row>
    <row r="19" spans="1:5" s="97" customFormat="1">
      <c r="A19" s="98" t="s">
        <v>115</v>
      </c>
      <c r="B19" s="94" t="s">
        <v>106</v>
      </c>
      <c r="C19" s="96">
        <v>3</v>
      </c>
      <c r="D19" s="99">
        <v>1</v>
      </c>
      <c r="E19" s="99">
        <v>1</v>
      </c>
    </row>
  </sheetData>
  <mergeCells count="7">
    <mergeCell ref="C6:D6"/>
    <mergeCell ref="A8:E8"/>
    <mergeCell ref="A1:E1"/>
    <mergeCell ref="A2:E2"/>
    <mergeCell ref="A4:E4"/>
    <mergeCell ref="A3:G3"/>
    <mergeCell ref="A5:E5"/>
  </mergeCells>
  <pageMargins left="0.39370078740157483" right="0" top="0.19685039370078741" bottom="0" header="0.11811023622047245" footer="0.11811023622047245"/>
  <pageSetup paperSize="9" scale="60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7"/>
  <sheetViews>
    <sheetView view="pageBreakPreview" topLeftCell="A4" zoomScale="60" zoomScaleNormal="65" workbookViewId="0">
      <selection activeCell="A9" sqref="A9:I14"/>
    </sheetView>
  </sheetViews>
  <sheetFormatPr baseColWidth="10" defaultRowHeight="23.25"/>
  <cols>
    <col min="1" max="1" width="59" style="10" customWidth="1"/>
    <col min="2" max="2" width="27.85546875" style="10" customWidth="1"/>
    <col min="3" max="3" width="27" style="10" customWidth="1"/>
    <col min="4" max="4" width="18.28515625" style="11" customWidth="1"/>
    <col min="5" max="6" width="18.28515625" style="12" customWidth="1"/>
    <col min="7" max="7" width="22.7109375" style="12" customWidth="1"/>
    <col min="8" max="8" width="18.28515625" style="12" customWidth="1"/>
    <col min="9" max="9" width="31.28515625" style="12" customWidth="1"/>
    <col min="10" max="10" width="11.42578125" style="4" customWidth="1"/>
    <col min="11" max="11" width="10.140625" style="4" bestFit="1" customWidth="1"/>
    <col min="12" max="259" width="11.42578125" style="4"/>
    <col min="260" max="260" width="69.28515625" style="4" customWidth="1"/>
    <col min="261" max="261" width="37" style="4" customWidth="1"/>
    <col min="262" max="264" width="20.140625" style="4" customWidth="1"/>
    <col min="265" max="265" width="10.42578125" style="4" bestFit="1" customWidth="1"/>
    <col min="266" max="266" width="11.42578125" style="4" customWidth="1"/>
    <col min="267" max="267" width="10.140625" style="4" bestFit="1" customWidth="1"/>
    <col min="268" max="515" width="11.42578125" style="4"/>
    <col min="516" max="516" width="69.28515625" style="4" customWidth="1"/>
    <col min="517" max="517" width="37" style="4" customWidth="1"/>
    <col min="518" max="520" width="20.140625" style="4" customWidth="1"/>
    <col min="521" max="521" width="10.42578125" style="4" bestFit="1" customWidth="1"/>
    <col min="522" max="522" width="11.42578125" style="4" customWidth="1"/>
    <col min="523" max="523" width="10.140625" style="4" bestFit="1" customWidth="1"/>
    <col min="524" max="771" width="11.42578125" style="4"/>
    <col min="772" max="772" width="69.28515625" style="4" customWidth="1"/>
    <col min="773" max="773" width="37" style="4" customWidth="1"/>
    <col min="774" max="776" width="20.140625" style="4" customWidth="1"/>
    <col min="777" max="777" width="10.42578125" style="4" bestFit="1" customWidth="1"/>
    <col min="778" max="778" width="11.42578125" style="4" customWidth="1"/>
    <col min="779" max="779" width="10.140625" style="4" bestFit="1" customWidth="1"/>
    <col min="780" max="1027" width="11.42578125" style="4"/>
    <col min="1028" max="1028" width="69.28515625" style="4" customWidth="1"/>
    <col min="1029" max="1029" width="37" style="4" customWidth="1"/>
    <col min="1030" max="1032" width="20.140625" style="4" customWidth="1"/>
    <col min="1033" max="1033" width="10.42578125" style="4" bestFit="1" customWidth="1"/>
    <col min="1034" max="1034" width="11.42578125" style="4" customWidth="1"/>
    <col min="1035" max="1035" width="10.140625" style="4" bestFit="1" customWidth="1"/>
    <col min="1036" max="1283" width="11.42578125" style="4"/>
    <col min="1284" max="1284" width="69.28515625" style="4" customWidth="1"/>
    <col min="1285" max="1285" width="37" style="4" customWidth="1"/>
    <col min="1286" max="1288" width="20.140625" style="4" customWidth="1"/>
    <col min="1289" max="1289" width="10.42578125" style="4" bestFit="1" customWidth="1"/>
    <col min="1290" max="1290" width="11.42578125" style="4" customWidth="1"/>
    <col min="1291" max="1291" width="10.140625" style="4" bestFit="1" customWidth="1"/>
    <col min="1292" max="1539" width="11.42578125" style="4"/>
    <col min="1540" max="1540" width="69.28515625" style="4" customWidth="1"/>
    <col min="1541" max="1541" width="37" style="4" customWidth="1"/>
    <col min="1542" max="1544" width="20.140625" style="4" customWidth="1"/>
    <col min="1545" max="1545" width="10.42578125" style="4" bestFit="1" customWidth="1"/>
    <col min="1546" max="1546" width="11.42578125" style="4" customWidth="1"/>
    <col min="1547" max="1547" width="10.140625" style="4" bestFit="1" customWidth="1"/>
    <col min="1548" max="1795" width="11.42578125" style="4"/>
    <col min="1796" max="1796" width="69.28515625" style="4" customWidth="1"/>
    <col min="1797" max="1797" width="37" style="4" customWidth="1"/>
    <col min="1798" max="1800" width="20.140625" style="4" customWidth="1"/>
    <col min="1801" max="1801" width="10.42578125" style="4" bestFit="1" customWidth="1"/>
    <col min="1802" max="1802" width="11.42578125" style="4" customWidth="1"/>
    <col min="1803" max="1803" width="10.140625" style="4" bestFit="1" customWidth="1"/>
    <col min="1804" max="2051" width="11.42578125" style="4"/>
    <col min="2052" max="2052" width="69.28515625" style="4" customWidth="1"/>
    <col min="2053" max="2053" width="37" style="4" customWidth="1"/>
    <col min="2054" max="2056" width="20.140625" style="4" customWidth="1"/>
    <col min="2057" max="2057" width="10.42578125" style="4" bestFit="1" customWidth="1"/>
    <col min="2058" max="2058" width="11.42578125" style="4" customWidth="1"/>
    <col min="2059" max="2059" width="10.140625" style="4" bestFit="1" customWidth="1"/>
    <col min="2060" max="2307" width="11.42578125" style="4"/>
    <col min="2308" max="2308" width="69.28515625" style="4" customWidth="1"/>
    <col min="2309" max="2309" width="37" style="4" customWidth="1"/>
    <col min="2310" max="2312" width="20.140625" style="4" customWidth="1"/>
    <col min="2313" max="2313" width="10.42578125" style="4" bestFit="1" customWidth="1"/>
    <col min="2314" max="2314" width="11.42578125" style="4" customWidth="1"/>
    <col min="2315" max="2315" width="10.140625" style="4" bestFit="1" customWidth="1"/>
    <col min="2316" max="2563" width="11.42578125" style="4"/>
    <col min="2564" max="2564" width="69.28515625" style="4" customWidth="1"/>
    <col min="2565" max="2565" width="37" style="4" customWidth="1"/>
    <col min="2566" max="2568" width="20.140625" style="4" customWidth="1"/>
    <col min="2569" max="2569" width="10.42578125" style="4" bestFit="1" customWidth="1"/>
    <col min="2570" max="2570" width="11.42578125" style="4" customWidth="1"/>
    <col min="2571" max="2571" width="10.140625" style="4" bestFit="1" customWidth="1"/>
    <col min="2572" max="2819" width="11.42578125" style="4"/>
    <col min="2820" max="2820" width="69.28515625" style="4" customWidth="1"/>
    <col min="2821" max="2821" width="37" style="4" customWidth="1"/>
    <col min="2822" max="2824" width="20.140625" style="4" customWidth="1"/>
    <col min="2825" max="2825" width="10.42578125" style="4" bestFit="1" customWidth="1"/>
    <col min="2826" max="2826" width="11.42578125" style="4" customWidth="1"/>
    <col min="2827" max="2827" width="10.140625" style="4" bestFit="1" customWidth="1"/>
    <col min="2828" max="3075" width="11.42578125" style="4"/>
    <col min="3076" max="3076" width="69.28515625" style="4" customWidth="1"/>
    <col min="3077" max="3077" width="37" style="4" customWidth="1"/>
    <col min="3078" max="3080" width="20.140625" style="4" customWidth="1"/>
    <col min="3081" max="3081" width="10.42578125" style="4" bestFit="1" customWidth="1"/>
    <col min="3082" max="3082" width="11.42578125" style="4" customWidth="1"/>
    <col min="3083" max="3083" width="10.140625" style="4" bestFit="1" customWidth="1"/>
    <col min="3084" max="3331" width="11.42578125" style="4"/>
    <col min="3332" max="3332" width="69.28515625" style="4" customWidth="1"/>
    <col min="3333" max="3333" width="37" style="4" customWidth="1"/>
    <col min="3334" max="3336" width="20.140625" style="4" customWidth="1"/>
    <col min="3337" max="3337" width="10.42578125" style="4" bestFit="1" customWidth="1"/>
    <col min="3338" max="3338" width="11.42578125" style="4" customWidth="1"/>
    <col min="3339" max="3339" width="10.140625" style="4" bestFit="1" customWidth="1"/>
    <col min="3340" max="3587" width="11.42578125" style="4"/>
    <col min="3588" max="3588" width="69.28515625" style="4" customWidth="1"/>
    <col min="3589" max="3589" width="37" style="4" customWidth="1"/>
    <col min="3590" max="3592" width="20.140625" style="4" customWidth="1"/>
    <col min="3593" max="3593" width="10.42578125" style="4" bestFit="1" customWidth="1"/>
    <col min="3594" max="3594" width="11.42578125" style="4" customWidth="1"/>
    <col min="3595" max="3595" width="10.140625" style="4" bestFit="1" customWidth="1"/>
    <col min="3596" max="3843" width="11.42578125" style="4"/>
    <col min="3844" max="3844" width="69.28515625" style="4" customWidth="1"/>
    <col min="3845" max="3845" width="37" style="4" customWidth="1"/>
    <col min="3846" max="3848" width="20.140625" style="4" customWidth="1"/>
    <col min="3849" max="3849" width="10.42578125" style="4" bestFit="1" customWidth="1"/>
    <col min="3850" max="3850" width="11.42578125" style="4" customWidth="1"/>
    <col min="3851" max="3851" width="10.140625" style="4" bestFit="1" customWidth="1"/>
    <col min="3852" max="4099" width="11.42578125" style="4"/>
    <col min="4100" max="4100" width="69.28515625" style="4" customWidth="1"/>
    <col min="4101" max="4101" width="37" style="4" customWidth="1"/>
    <col min="4102" max="4104" width="20.140625" style="4" customWidth="1"/>
    <col min="4105" max="4105" width="10.42578125" style="4" bestFit="1" customWidth="1"/>
    <col min="4106" max="4106" width="11.42578125" style="4" customWidth="1"/>
    <col min="4107" max="4107" width="10.140625" style="4" bestFit="1" customWidth="1"/>
    <col min="4108" max="4355" width="11.42578125" style="4"/>
    <col min="4356" max="4356" width="69.28515625" style="4" customWidth="1"/>
    <col min="4357" max="4357" width="37" style="4" customWidth="1"/>
    <col min="4358" max="4360" width="20.140625" style="4" customWidth="1"/>
    <col min="4361" max="4361" width="10.42578125" style="4" bestFit="1" customWidth="1"/>
    <col min="4362" max="4362" width="11.42578125" style="4" customWidth="1"/>
    <col min="4363" max="4363" width="10.140625" style="4" bestFit="1" customWidth="1"/>
    <col min="4364" max="4611" width="11.42578125" style="4"/>
    <col min="4612" max="4612" width="69.28515625" style="4" customWidth="1"/>
    <col min="4613" max="4613" width="37" style="4" customWidth="1"/>
    <col min="4614" max="4616" width="20.140625" style="4" customWidth="1"/>
    <col min="4617" max="4617" width="10.42578125" style="4" bestFit="1" customWidth="1"/>
    <col min="4618" max="4618" width="11.42578125" style="4" customWidth="1"/>
    <col min="4619" max="4619" width="10.140625" style="4" bestFit="1" customWidth="1"/>
    <col min="4620" max="4867" width="11.42578125" style="4"/>
    <col min="4868" max="4868" width="69.28515625" style="4" customWidth="1"/>
    <col min="4869" max="4869" width="37" style="4" customWidth="1"/>
    <col min="4870" max="4872" width="20.140625" style="4" customWidth="1"/>
    <col min="4873" max="4873" width="10.42578125" style="4" bestFit="1" customWidth="1"/>
    <col min="4874" max="4874" width="11.42578125" style="4" customWidth="1"/>
    <col min="4875" max="4875" width="10.140625" style="4" bestFit="1" customWidth="1"/>
    <col min="4876" max="5123" width="11.42578125" style="4"/>
    <col min="5124" max="5124" width="69.28515625" style="4" customWidth="1"/>
    <col min="5125" max="5125" width="37" style="4" customWidth="1"/>
    <col min="5126" max="5128" width="20.140625" style="4" customWidth="1"/>
    <col min="5129" max="5129" width="10.42578125" style="4" bestFit="1" customWidth="1"/>
    <col min="5130" max="5130" width="11.42578125" style="4" customWidth="1"/>
    <col min="5131" max="5131" width="10.140625" style="4" bestFit="1" customWidth="1"/>
    <col min="5132" max="5379" width="11.42578125" style="4"/>
    <col min="5380" max="5380" width="69.28515625" style="4" customWidth="1"/>
    <col min="5381" max="5381" width="37" style="4" customWidth="1"/>
    <col min="5382" max="5384" width="20.140625" style="4" customWidth="1"/>
    <col min="5385" max="5385" width="10.42578125" style="4" bestFit="1" customWidth="1"/>
    <col min="5386" max="5386" width="11.42578125" style="4" customWidth="1"/>
    <col min="5387" max="5387" width="10.140625" style="4" bestFit="1" customWidth="1"/>
    <col min="5388" max="5635" width="11.42578125" style="4"/>
    <col min="5636" max="5636" width="69.28515625" style="4" customWidth="1"/>
    <col min="5637" max="5637" width="37" style="4" customWidth="1"/>
    <col min="5638" max="5640" width="20.140625" style="4" customWidth="1"/>
    <col min="5641" max="5641" width="10.42578125" style="4" bestFit="1" customWidth="1"/>
    <col min="5642" max="5642" width="11.42578125" style="4" customWidth="1"/>
    <col min="5643" max="5643" width="10.140625" style="4" bestFit="1" customWidth="1"/>
    <col min="5644" max="5891" width="11.42578125" style="4"/>
    <col min="5892" max="5892" width="69.28515625" style="4" customWidth="1"/>
    <col min="5893" max="5893" width="37" style="4" customWidth="1"/>
    <col min="5894" max="5896" width="20.140625" style="4" customWidth="1"/>
    <col min="5897" max="5897" width="10.42578125" style="4" bestFit="1" customWidth="1"/>
    <col min="5898" max="5898" width="11.42578125" style="4" customWidth="1"/>
    <col min="5899" max="5899" width="10.140625" style="4" bestFit="1" customWidth="1"/>
    <col min="5900" max="6147" width="11.42578125" style="4"/>
    <col min="6148" max="6148" width="69.28515625" style="4" customWidth="1"/>
    <col min="6149" max="6149" width="37" style="4" customWidth="1"/>
    <col min="6150" max="6152" width="20.140625" style="4" customWidth="1"/>
    <col min="6153" max="6153" width="10.42578125" style="4" bestFit="1" customWidth="1"/>
    <col min="6154" max="6154" width="11.42578125" style="4" customWidth="1"/>
    <col min="6155" max="6155" width="10.140625" style="4" bestFit="1" customWidth="1"/>
    <col min="6156" max="6403" width="11.42578125" style="4"/>
    <col min="6404" max="6404" width="69.28515625" style="4" customWidth="1"/>
    <col min="6405" max="6405" width="37" style="4" customWidth="1"/>
    <col min="6406" max="6408" width="20.140625" style="4" customWidth="1"/>
    <col min="6409" max="6409" width="10.42578125" style="4" bestFit="1" customWidth="1"/>
    <col min="6410" max="6410" width="11.42578125" style="4" customWidth="1"/>
    <col min="6411" max="6411" width="10.140625" style="4" bestFit="1" customWidth="1"/>
    <col min="6412" max="6659" width="11.42578125" style="4"/>
    <col min="6660" max="6660" width="69.28515625" style="4" customWidth="1"/>
    <col min="6661" max="6661" width="37" style="4" customWidth="1"/>
    <col min="6662" max="6664" width="20.140625" style="4" customWidth="1"/>
    <col min="6665" max="6665" width="10.42578125" style="4" bestFit="1" customWidth="1"/>
    <col min="6666" max="6666" width="11.42578125" style="4" customWidth="1"/>
    <col min="6667" max="6667" width="10.140625" style="4" bestFit="1" customWidth="1"/>
    <col min="6668" max="6915" width="11.42578125" style="4"/>
    <col min="6916" max="6916" width="69.28515625" style="4" customWidth="1"/>
    <col min="6917" max="6917" width="37" style="4" customWidth="1"/>
    <col min="6918" max="6920" width="20.140625" style="4" customWidth="1"/>
    <col min="6921" max="6921" width="10.42578125" style="4" bestFit="1" customWidth="1"/>
    <col min="6922" max="6922" width="11.42578125" style="4" customWidth="1"/>
    <col min="6923" max="6923" width="10.140625" style="4" bestFit="1" customWidth="1"/>
    <col min="6924" max="7171" width="11.42578125" style="4"/>
    <col min="7172" max="7172" width="69.28515625" style="4" customWidth="1"/>
    <col min="7173" max="7173" width="37" style="4" customWidth="1"/>
    <col min="7174" max="7176" width="20.140625" style="4" customWidth="1"/>
    <col min="7177" max="7177" width="10.42578125" style="4" bestFit="1" customWidth="1"/>
    <col min="7178" max="7178" width="11.42578125" style="4" customWidth="1"/>
    <col min="7179" max="7179" width="10.140625" style="4" bestFit="1" customWidth="1"/>
    <col min="7180" max="7427" width="11.42578125" style="4"/>
    <col min="7428" max="7428" width="69.28515625" style="4" customWidth="1"/>
    <col min="7429" max="7429" width="37" style="4" customWidth="1"/>
    <col min="7430" max="7432" width="20.140625" style="4" customWidth="1"/>
    <col min="7433" max="7433" width="10.42578125" style="4" bestFit="1" customWidth="1"/>
    <col min="7434" max="7434" width="11.42578125" style="4" customWidth="1"/>
    <col min="7435" max="7435" width="10.140625" style="4" bestFit="1" customWidth="1"/>
    <col min="7436" max="7683" width="11.42578125" style="4"/>
    <col min="7684" max="7684" width="69.28515625" style="4" customWidth="1"/>
    <col min="7685" max="7685" width="37" style="4" customWidth="1"/>
    <col min="7686" max="7688" width="20.140625" style="4" customWidth="1"/>
    <col min="7689" max="7689" width="10.42578125" style="4" bestFit="1" customWidth="1"/>
    <col min="7690" max="7690" width="11.42578125" style="4" customWidth="1"/>
    <col min="7691" max="7691" width="10.140625" style="4" bestFit="1" customWidth="1"/>
    <col min="7692" max="7939" width="11.42578125" style="4"/>
    <col min="7940" max="7940" width="69.28515625" style="4" customWidth="1"/>
    <col min="7941" max="7941" width="37" style="4" customWidth="1"/>
    <col min="7942" max="7944" width="20.140625" style="4" customWidth="1"/>
    <col min="7945" max="7945" width="10.42578125" style="4" bestFit="1" customWidth="1"/>
    <col min="7946" max="7946" width="11.42578125" style="4" customWidth="1"/>
    <col min="7947" max="7947" width="10.140625" style="4" bestFit="1" customWidth="1"/>
    <col min="7948" max="8195" width="11.42578125" style="4"/>
    <col min="8196" max="8196" width="69.28515625" style="4" customWidth="1"/>
    <col min="8197" max="8197" width="37" style="4" customWidth="1"/>
    <col min="8198" max="8200" width="20.140625" style="4" customWidth="1"/>
    <col min="8201" max="8201" width="10.42578125" style="4" bestFit="1" customWidth="1"/>
    <col min="8202" max="8202" width="11.42578125" style="4" customWidth="1"/>
    <col min="8203" max="8203" width="10.140625" style="4" bestFit="1" customWidth="1"/>
    <col min="8204" max="8451" width="11.42578125" style="4"/>
    <col min="8452" max="8452" width="69.28515625" style="4" customWidth="1"/>
    <col min="8453" max="8453" width="37" style="4" customWidth="1"/>
    <col min="8454" max="8456" width="20.140625" style="4" customWidth="1"/>
    <col min="8457" max="8457" width="10.42578125" style="4" bestFit="1" customWidth="1"/>
    <col min="8458" max="8458" width="11.42578125" style="4" customWidth="1"/>
    <col min="8459" max="8459" width="10.140625" style="4" bestFit="1" customWidth="1"/>
    <col min="8460" max="8707" width="11.42578125" style="4"/>
    <col min="8708" max="8708" width="69.28515625" style="4" customWidth="1"/>
    <col min="8709" max="8709" width="37" style="4" customWidth="1"/>
    <col min="8710" max="8712" width="20.140625" style="4" customWidth="1"/>
    <col min="8713" max="8713" width="10.42578125" style="4" bestFit="1" customWidth="1"/>
    <col min="8714" max="8714" width="11.42578125" style="4" customWidth="1"/>
    <col min="8715" max="8715" width="10.140625" style="4" bestFit="1" customWidth="1"/>
    <col min="8716" max="8963" width="11.42578125" style="4"/>
    <col min="8964" max="8964" width="69.28515625" style="4" customWidth="1"/>
    <col min="8965" max="8965" width="37" style="4" customWidth="1"/>
    <col min="8966" max="8968" width="20.140625" style="4" customWidth="1"/>
    <col min="8969" max="8969" width="10.42578125" style="4" bestFit="1" customWidth="1"/>
    <col min="8970" max="8970" width="11.42578125" style="4" customWidth="1"/>
    <col min="8971" max="8971" width="10.140625" style="4" bestFit="1" customWidth="1"/>
    <col min="8972" max="9219" width="11.42578125" style="4"/>
    <col min="9220" max="9220" width="69.28515625" style="4" customWidth="1"/>
    <col min="9221" max="9221" width="37" style="4" customWidth="1"/>
    <col min="9222" max="9224" width="20.140625" style="4" customWidth="1"/>
    <col min="9225" max="9225" width="10.42578125" style="4" bestFit="1" customWidth="1"/>
    <col min="9226" max="9226" width="11.42578125" style="4" customWidth="1"/>
    <col min="9227" max="9227" width="10.140625" style="4" bestFit="1" customWidth="1"/>
    <col min="9228" max="9475" width="11.42578125" style="4"/>
    <col min="9476" max="9476" width="69.28515625" style="4" customWidth="1"/>
    <col min="9477" max="9477" width="37" style="4" customWidth="1"/>
    <col min="9478" max="9480" width="20.140625" style="4" customWidth="1"/>
    <col min="9481" max="9481" width="10.42578125" style="4" bestFit="1" customWidth="1"/>
    <col min="9482" max="9482" width="11.42578125" style="4" customWidth="1"/>
    <col min="9483" max="9483" width="10.140625" style="4" bestFit="1" customWidth="1"/>
    <col min="9484" max="9731" width="11.42578125" style="4"/>
    <col min="9732" max="9732" width="69.28515625" style="4" customWidth="1"/>
    <col min="9733" max="9733" width="37" style="4" customWidth="1"/>
    <col min="9734" max="9736" width="20.140625" style="4" customWidth="1"/>
    <col min="9737" max="9737" width="10.42578125" style="4" bestFit="1" customWidth="1"/>
    <col min="9738" max="9738" width="11.42578125" style="4" customWidth="1"/>
    <col min="9739" max="9739" width="10.140625" style="4" bestFit="1" customWidth="1"/>
    <col min="9740" max="9987" width="11.42578125" style="4"/>
    <col min="9988" max="9988" width="69.28515625" style="4" customWidth="1"/>
    <col min="9989" max="9989" width="37" style="4" customWidth="1"/>
    <col min="9990" max="9992" width="20.140625" style="4" customWidth="1"/>
    <col min="9993" max="9993" width="10.42578125" style="4" bestFit="1" customWidth="1"/>
    <col min="9994" max="9994" width="11.42578125" style="4" customWidth="1"/>
    <col min="9995" max="9995" width="10.140625" style="4" bestFit="1" customWidth="1"/>
    <col min="9996" max="10243" width="11.42578125" style="4"/>
    <col min="10244" max="10244" width="69.28515625" style="4" customWidth="1"/>
    <col min="10245" max="10245" width="37" style="4" customWidth="1"/>
    <col min="10246" max="10248" width="20.140625" style="4" customWidth="1"/>
    <col min="10249" max="10249" width="10.42578125" style="4" bestFit="1" customWidth="1"/>
    <col min="10250" max="10250" width="11.42578125" style="4" customWidth="1"/>
    <col min="10251" max="10251" width="10.140625" style="4" bestFit="1" customWidth="1"/>
    <col min="10252" max="10499" width="11.42578125" style="4"/>
    <col min="10500" max="10500" width="69.28515625" style="4" customWidth="1"/>
    <col min="10501" max="10501" width="37" style="4" customWidth="1"/>
    <col min="10502" max="10504" width="20.140625" style="4" customWidth="1"/>
    <col min="10505" max="10505" width="10.42578125" style="4" bestFit="1" customWidth="1"/>
    <col min="10506" max="10506" width="11.42578125" style="4" customWidth="1"/>
    <col min="10507" max="10507" width="10.140625" style="4" bestFit="1" customWidth="1"/>
    <col min="10508" max="10755" width="11.42578125" style="4"/>
    <col min="10756" max="10756" width="69.28515625" style="4" customWidth="1"/>
    <col min="10757" max="10757" width="37" style="4" customWidth="1"/>
    <col min="10758" max="10760" width="20.140625" style="4" customWidth="1"/>
    <col min="10761" max="10761" width="10.42578125" style="4" bestFit="1" customWidth="1"/>
    <col min="10762" max="10762" width="11.42578125" style="4" customWidth="1"/>
    <col min="10763" max="10763" width="10.140625" style="4" bestFit="1" customWidth="1"/>
    <col min="10764" max="11011" width="11.42578125" style="4"/>
    <col min="11012" max="11012" width="69.28515625" style="4" customWidth="1"/>
    <col min="11013" max="11013" width="37" style="4" customWidth="1"/>
    <col min="11014" max="11016" width="20.140625" style="4" customWidth="1"/>
    <col min="11017" max="11017" width="10.42578125" style="4" bestFit="1" customWidth="1"/>
    <col min="11018" max="11018" width="11.42578125" style="4" customWidth="1"/>
    <col min="11019" max="11019" width="10.140625" style="4" bestFit="1" customWidth="1"/>
    <col min="11020" max="11267" width="11.42578125" style="4"/>
    <col min="11268" max="11268" width="69.28515625" style="4" customWidth="1"/>
    <col min="11269" max="11269" width="37" style="4" customWidth="1"/>
    <col min="11270" max="11272" width="20.140625" style="4" customWidth="1"/>
    <col min="11273" max="11273" width="10.42578125" style="4" bestFit="1" customWidth="1"/>
    <col min="11274" max="11274" width="11.42578125" style="4" customWidth="1"/>
    <col min="11275" max="11275" width="10.140625" style="4" bestFit="1" customWidth="1"/>
    <col min="11276" max="11523" width="11.42578125" style="4"/>
    <col min="11524" max="11524" width="69.28515625" style="4" customWidth="1"/>
    <col min="11525" max="11525" width="37" style="4" customWidth="1"/>
    <col min="11526" max="11528" width="20.140625" style="4" customWidth="1"/>
    <col min="11529" max="11529" width="10.42578125" style="4" bestFit="1" customWidth="1"/>
    <col min="11530" max="11530" width="11.42578125" style="4" customWidth="1"/>
    <col min="11531" max="11531" width="10.140625" style="4" bestFit="1" customWidth="1"/>
    <col min="11532" max="11779" width="11.42578125" style="4"/>
    <col min="11780" max="11780" width="69.28515625" style="4" customWidth="1"/>
    <col min="11781" max="11781" width="37" style="4" customWidth="1"/>
    <col min="11782" max="11784" width="20.140625" style="4" customWidth="1"/>
    <col min="11785" max="11785" width="10.42578125" style="4" bestFit="1" customWidth="1"/>
    <col min="11786" max="11786" width="11.42578125" style="4" customWidth="1"/>
    <col min="11787" max="11787" width="10.140625" style="4" bestFit="1" customWidth="1"/>
    <col min="11788" max="12035" width="11.42578125" style="4"/>
    <col min="12036" max="12036" width="69.28515625" style="4" customWidth="1"/>
    <col min="12037" max="12037" width="37" style="4" customWidth="1"/>
    <col min="12038" max="12040" width="20.140625" style="4" customWidth="1"/>
    <col min="12041" max="12041" width="10.42578125" style="4" bestFit="1" customWidth="1"/>
    <col min="12042" max="12042" width="11.42578125" style="4" customWidth="1"/>
    <col min="12043" max="12043" width="10.140625" style="4" bestFit="1" customWidth="1"/>
    <col min="12044" max="12291" width="11.42578125" style="4"/>
    <col min="12292" max="12292" width="69.28515625" style="4" customWidth="1"/>
    <col min="12293" max="12293" width="37" style="4" customWidth="1"/>
    <col min="12294" max="12296" width="20.140625" style="4" customWidth="1"/>
    <col min="12297" max="12297" width="10.42578125" style="4" bestFit="1" customWidth="1"/>
    <col min="12298" max="12298" width="11.42578125" style="4" customWidth="1"/>
    <col min="12299" max="12299" width="10.140625" style="4" bestFit="1" customWidth="1"/>
    <col min="12300" max="12547" width="11.42578125" style="4"/>
    <col min="12548" max="12548" width="69.28515625" style="4" customWidth="1"/>
    <col min="12549" max="12549" width="37" style="4" customWidth="1"/>
    <col min="12550" max="12552" width="20.140625" style="4" customWidth="1"/>
    <col min="12553" max="12553" width="10.42578125" style="4" bestFit="1" customWidth="1"/>
    <col min="12554" max="12554" width="11.42578125" style="4" customWidth="1"/>
    <col min="12555" max="12555" width="10.140625" style="4" bestFit="1" customWidth="1"/>
    <col min="12556" max="12803" width="11.42578125" style="4"/>
    <col min="12804" max="12804" width="69.28515625" style="4" customWidth="1"/>
    <col min="12805" max="12805" width="37" style="4" customWidth="1"/>
    <col min="12806" max="12808" width="20.140625" style="4" customWidth="1"/>
    <col min="12809" max="12809" width="10.42578125" style="4" bestFit="1" customWidth="1"/>
    <col min="12810" max="12810" width="11.42578125" style="4" customWidth="1"/>
    <col min="12811" max="12811" width="10.140625" style="4" bestFit="1" customWidth="1"/>
    <col min="12812" max="13059" width="11.42578125" style="4"/>
    <col min="13060" max="13060" width="69.28515625" style="4" customWidth="1"/>
    <col min="13061" max="13061" width="37" style="4" customWidth="1"/>
    <col min="13062" max="13064" width="20.140625" style="4" customWidth="1"/>
    <col min="13065" max="13065" width="10.42578125" style="4" bestFit="1" customWidth="1"/>
    <col min="13066" max="13066" width="11.42578125" style="4" customWidth="1"/>
    <col min="13067" max="13067" width="10.140625" style="4" bestFit="1" customWidth="1"/>
    <col min="13068" max="13315" width="11.42578125" style="4"/>
    <col min="13316" max="13316" width="69.28515625" style="4" customWidth="1"/>
    <col min="13317" max="13317" width="37" style="4" customWidth="1"/>
    <col min="13318" max="13320" width="20.140625" style="4" customWidth="1"/>
    <col min="13321" max="13321" width="10.42578125" style="4" bestFit="1" customWidth="1"/>
    <col min="13322" max="13322" width="11.42578125" style="4" customWidth="1"/>
    <col min="13323" max="13323" width="10.140625" style="4" bestFit="1" customWidth="1"/>
    <col min="13324" max="13571" width="11.42578125" style="4"/>
    <col min="13572" max="13572" width="69.28515625" style="4" customWidth="1"/>
    <col min="13573" max="13573" width="37" style="4" customWidth="1"/>
    <col min="13574" max="13576" width="20.140625" style="4" customWidth="1"/>
    <col min="13577" max="13577" width="10.42578125" style="4" bestFit="1" customWidth="1"/>
    <col min="13578" max="13578" width="11.42578125" style="4" customWidth="1"/>
    <col min="13579" max="13579" width="10.140625" style="4" bestFit="1" customWidth="1"/>
    <col min="13580" max="13827" width="11.42578125" style="4"/>
    <col min="13828" max="13828" width="69.28515625" style="4" customWidth="1"/>
    <col min="13829" max="13829" width="37" style="4" customWidth="1"/>
    <col min="13830" max="13832" width="20.140625" style="4" customWidth="1"/>
    <col min="13833" max="13833" width="10.42578125" style="4" bestFit="1" customWidth="1"/>
    <col min="13834" max="13834" width="11.42578125" style="4" customWidth="1"/>
    <col min="13835" max="13835" width="10.140625" style="4" bestFit="1" customWidth="1"/>
    <col min="13836" max="14083" width="11.42578125" style="4"/>
    <col min="14084" max="14084" width="69.28515625" style="4" customWidth="1"/>
    <col min="14085" max="14085" width="37" style="4" customWidth="1"/>
    <col min="14086" max="14088" width="20.140625" style="4" customWidth="1"/>
    <col min="14089" max="14089" width="10.42578125" style="4" bestFit="1" customWidth="1"/>
    <col min="14090" max="14090" width="11.42578125" style="4" customWidth="1"/>
    <col min="14091" max="14091" width="10.140625" style="4" bestFit="1" customWidth="1"/>
    <col min="14092" max="14339" width="11.42578125" style="4"/>
    <col min="14340" max="14340" width="69.28515625" style="4" customWidth="1"/>
    <col min="14341" max="14341" width="37" style="4" customWidth="1"/>
    <col min="14342" max="14344" width="20.140625" style="4" customWidth="1"/>
    <col min="14345" max="14345" width="10.42578125" style="4" bestFit="1" customWidth="1"/>
    <col min="14346" max="14346" width="11.42578125" style="4" customWidth="1"/>
    <col min="14347" max="14347" width="10.140625" style="4" bestFit="1" customWidth="1"/>
    <col min="14348" max="14595" width="11.42578125" style="4"/>
    <col min="14596" max="14596" width="69.28515625" style="4" customWidth="1"/>
    <col min="14597" max="14597" width="37" style="4" customWidth="1"/>
    <col min="14598" max="14600" width="20.140625" style="4" customWidth="1"/>
    <col min="14601" max="14601" width="10.42578125" style="4" bestFit="1" customWidth="1"/>
    <col min="14602" max="14602" width="11.42578125" style="4" customWidth="1"/>
    <col min="14603" max="14603" width="10.140625" style="4" bestFit="1" customWidth="1"/>
    <col min="14604" max="14851" width="11.42578125" style="4"/>
    <col min="14852" max="14852" width="69.28515625" style="4" customWidth="1"/>
    <col min="14853" max="14853" width="37" style="4" customWidth="1"/>
    <col min="14854" max="14856" width="20.140625" style="4" customWidth="1"/>
    <col min="14857" max="14857" width="10.42578125" style="4" bestFit="1" customWidth="1"/>
    <col min="14858" max="14858" width="11.42578125" style="4" customWidth="1"/>
    <col min="14859" max="14859" width="10.140625" style="4" bestFit="1" customWidth="1"/>
    <col min="14860" max="15107" width="11.42578125" style="4"/>
    <col min="15108" max="15108" width="69.28515625" style="4" customWidth="1"/>
    <col min="15109" max="15109" width="37" style="4" customWidth="1"/>
    <col min="15110" max="15112" width="20.140625" style="4" customWidth="1"/>
    <col min="15113" max="15113" width="10.42578125" style="4" bestFit="1" customWidth="1"/>
    <col min="15114" max="15114" width="11.42578125" style="4" customWidth="1"/>
    <col min="15115" max="15115" width="10.140625" style="4" bestFit="1" customWidth="1"/>
    <col min="15116" max="15363" width="11.42578125" style="4"/>
    <col min="15364" max="15364" width="69.28515625" style="4" customWidth="1"/>
    <col min="15365" max="15365" width="37" style="4" customWidth="1"/>
    <col min="15366" max="15368" width="20.140625" style="4" customWidth="1"/>
    <col min="15369" max="15369" width="10.42578125" style="4" bestFit="1" customWidth="1"/>
    <col min="15370" max="15370" width="11.42578125" style="4" customWidth="1"/>
    <col min="15371" max="15371" width="10.140625" style="4" bestFit="1" customWidth="1"/>
    <col min="15372" max="15619" width="11.42578125" style="4"/>
    <col min="15620" max="15620" width="69.28515625" style="4" customWidth="1"/>
    <col min="15621" max="15621" width="37" style="4" customWidth="1"/>
    <col min="15622" max="15624" width="20.140625" style="4" customWidth="1"/>
    <col min="15625" max="15625" width="10.42578125" style="4" bestFit="1" customWidth="1"/>
    <col min="15626" max="15626" width="11.42578125" style="4" customWidth="1"/>
    <col min="15627" max="15627" width="10.140625" style="4" bestFit="1" customWidth="1"/>
    <col min="15628" max="15875" width="11.42578125" style="4"/>
    <col min="15876" max="15876" width="69.28515625" style="4" customWidth="1"/>
    <col min="15877" max="15877" width="37" style="4" customWidth="1"/>
    <col min="15878" max="15880" width="20.140625" style="4" customWidth="1"/>
    <col min="15881" max="15881" width="10.42578125" style="4" bestFit="1" customWidth="1"/>
    <col min="15882" max="15882" width="11.42578125" style="4" customWidth="1"/>
    <col min="15883" max="15883" width="10.140625" style="4" bestFit="1" customWidth="1"/>
    <col min="15884" max="16131" width="11.42578125" style="4"/>
    <col min="16132" max="16132" width="69.28515625" style="4" customWidth="1"/>
    <col min="16133" max="16133" width="37" style="4" customWidth="1"/>
    <col min="16134" max="16136" width="20.140625" style="4" customWidth="1"/>
    <col min="16137" max="16137" width="10.42578125" style="4" bestFit="1" customWidth="1"/>
    <col min="16138" max="16138" width="11.42578125" style="4" customWidth="1"/>
    <col min="16139" max="16139" width="10.140625" style="4" bestFit="1" customWidth="1"/>
    <col min="16140" max="16384" width="11.42578125" style="4"/>
  </cols>
  <sheetData>
    <row r="1" spans="1:9" s="55" customFormat="1" ht="56.25" customHeight="1">
      <c r="A1" s="228" t="s">
        <v>66</v>
      </c>
      <c r="B1" s="228"/>
      <c r="C1" s="228"/>
      <c r="D1" s="228"/>
      <c r="E1" s="228"/>
      <c r="F1" s="228"/>
      <c r="G1" s="228"/>
      <c r="H1" s="228"/>
      <c r="I1" s="228"/>
    </row>
    <row r="2" spans="1:9" s="55" customFormat="1" ht="87.75" customHeight="1">
      <c r="A2" s="229" t="s">
        <v>22</v>
      </c>
      <c r="B2" s="229"/>
      <c r="C2" s="229"/>
      <c r="D2" s="229"/>
      <c r="E2" s="229"/>
      <c r="F2" s="229"/>
      <c r="G2" s="229"/>
      <c r="H2" s="229"/>
      <c r="I2" s="229"/>
    </row>
    <row r="3" spans="1:9" s="38" customFormat="1" ht="36" customHeight="1">
      <c r="A3" s="230" t="s">
        <v>10</v>
      </c>
      <c r="B3" s="230"/>
      <c r="C3" s="230"/>
      <c r="D3" s="230"/>
      <c r="E3" s="230"/>
      <c r="F3" s="230"/>
      <c r="G3" s="230"/>
      <c r="H3" s="230"/>
      <c r="I3" s="230"/>
    </row>
    <row r="4" spans="1:9" s="56" customFormat="1" ht="36" customHeight="1">
      <c r="A4" s="231" t="s">
        <v>15</v>
      </c>
      <c r="B4" s="231"/>
      <c r="C4" s="231"/>
      <c r="D4" s="231"/>
      <c r="E4" s="231"/>
      <c r="F4" s="231"/>
      <c r="G4" s="231"/>
      <c r="H4" s="231"/>
      <c r="I4" s="231"/>
    </row>
    <row r="5" spans="1:9" s="56" customFormat="1" ht="36" customHeight="1">
      <c r="A5" s="231" t="s">
        <v>1</v>
      </c>
      <c r="B5" s="231"/>
      <c r="C5" s="231"/>
      <c r="D5" s="231"/>
      <c r="E5" s="231"/>
      <c r="F5" s="231"/>
      <c r="G5" s="231"/>
      <c r="H5" s="231"/>
      <c r="I5" s="231"/>
    </row>
    <row r="6" spans="1:9" s="56" customFormat="1" ht="37.5" customHeight="1">
      <c r="A6" s="36"/>
      <c r="B6" s="36"/>
      <c r="C6" s="36"/>
      <c r="D6" s="36"/>
      <c r="E6" s="232" t="s">
        <v>67</v>
      </c>
      <c r="F6" s="232"/>
      <c r="G6" s="232"/>
      <c r="H6" s="232"/>
      <c r="I6" s="232"/>
    </row>
    <row r="7" spans="1:9" s="57" customFormat="1" ht="87" customHeight="1">
      <c r="A7" s="233" t="s">
        <v>7</v>
      </c>
      <c r="B7" s="235" t="s">
        <v>68</v>
      </c>
      <c r="C7" s="233" t="s">
        <v>69</v>
      </c>
      <c r="D7" s="237" t="s">
        <v>23</v>
      </c>
      <c r="E7" s="238"/>
      <c r="F7" s="239"/>
      <c r="G7" s="240" t="s">
        <v>70</v>
      </c>
      <c r="H7" s="240" t="s">
        <v>71</v>
      </c>
      <c r="I7" s="233" t="s">
        <v>25</v>
      </c>
    </row>
    <row r="8" spans="1:9" s="58" customFormat="1" ht="87" customHeight="1">
      <c r="A8" s="234"/>
      <c r="B8" s="236"/>
      <c r="C8" s="234"/>
      <c r="D8" s="59" t="s">
        <v>13</v>
      </c>
      <c r="E8" s="60" t="s">
        <v>24</v>
      </c>
      <c r="F8" s="60" t="s">
        <v>72</v>
      </c>
      <c r="G8" s="241"/>
      <c r="H8" s="241"/>
      <c r="I8" s="234"/>
    </row>
    <row r="9" spans="1:9" ht="23.25" customHeight="1">
      <c r="A9" s="219" t="s">
        <v>27</v>
      </c>
      <c r="B9" s="220"/>
      <c r="C9" s="220"/>
      <c r="D9" s="220"/>
      <c r="E9" s="220"/>
      <c r="F9" s="220"/>
      <c r="G9" s="220"/>
      <c r="H9" s="220"/>
      <c r="I9" s="221"/>
    </row>
    <row r="10" spans="1:9" ht="23.25" customHeight="1">
      <c r="A10" s="222"/>
      <c r="B10" s="223"/>
      <c r="C10" s="223"/>
      <c r="D10" s="223"/>
      <c r="E10" s="223"/>
      <c r="F10" s="223"/>
      <c r="G10" s="223"/>
      <c r="H10" s="223"/>
      <c r="I10" s="224"/>
    </row>
    <row r="11" spans="1:9" ht="23.25" customHeight="1">
      <c r="A11" s="222"/>
      <c r="B11" s="223"/>
      <c r="C11" s="223"/>
      <c r="D11" s="223"/>
      <c r="E11" s="223"/>
      <c r="F11" s="223"/>
      <c r="G11" s="223"/>
      <c r="H11" s="223"/>
      <c r="I11" s="224"/>
    </row>
    <row r="12" spans="1:9" ht="23.25" customHeight="1">
      <c r="A12" s="222"/>
      <c r="B12" s="223"/>
      <c r="C12" s="223"/>
      <c r="D12" s="223"/>
      <c r="E12" s="223"/>
      <c r="F12" s="223"/>
      <c r="G12" s="223"/>
      <c r="H12" s="223"/>
      <c r="I12" s="224"/>
    </row>
    <row r="13" spans="1:9" ht="23.25" customHeight="1">
      <c r="A13" s="222"/>
      <c r="B13" s="223"/>
      <c r="C13" s="223"/>
      <c r="D13" s="223"/>
      <c r="E13" s="223"/>
      <c r="F13" s="223"/>
      <c r="G13" s="223"/>
      <c r="H13" s="223"/>
      <c r="I13" s="224"/>
    </row>
    <row r="14" spans="1:9" ht="23.25" customHeight="1">
      <c r="A14" s="225"/>
      <c r="B14" s="226"/>
      <c r="C14" s="226"/>
      <c r="D14" s="226"/>
      <c r="E14" s="226"/>
      <c r="F14" s="226"/>
      <c r="G14" s="226"/>
      <c r="H14" s="226"/>
      <c r="I14" s="227"/>
    </row>
    <row r="17" spans="2:2" ht="37.5">
      <c r="B17" s="14"/>
    </row>
  </sheetData>
  <mergeCells count="14">
    <mergeCell ref="A9:I14"/>
    <mergeCell ref="A1:I1"/>
    <mergeCell ref="A2:I2"/>
    <mergeCell ref="A3:I3"/>
    <mergeCell ref="A4:I4"/>
    <mergeCell ref="A5:I5"/>
    <mergeCell ref="E6:I6"/>
    <mergeCell ref="A7:A8"/>
    <mergeCell ref="B7:B8"/>
    <mergeCell ref="C7:C8"/>
    <mergeCell ref="D7:F7"/>
    <mergeCell ref="G7:G8"/>
    <mergeCell ref="H7:H8"/>
    <mergeCell ref="I7:I8"/>
  </mergeCells>
  <pageMargins left="0.39370078740157483" right="0" top="0.19685039370078741" bottom="0" header="0.11811023622047245" footer="0.11811023622047245"/>
  <pageSetup paperSize="9" scale="60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4"/>
  <sheetViews>
    <sheetView view="pageBreakPreview" zoomScale="70" zoomScaleSheetLayoutView="70" workbookViewId="0">
      <selection sqref="A1:F1"/>
    </sheetView>
  </sheetViews>
  <sheetFormatPr baseColWidth="10" defaultRowHeight="19.5"/>
  <cols>
    <col min="1" max="1" width="93.28515625" style="63" customWidth="1"/>
    <col min="2" max="2" width="27.5703125" style="63" customWidth="1"/>
    <col min="3" max="3" width="21.7109375" style="64" customWidth="1"/>
    <col min="4" max="4" width="20.5703125" style="62" customWidth="1"/>
    <col min="5" max="5" width="19.140625" style="61" customWidth="1"/>
    <col min="6" max="6" width="47" style="61" customWidth="1"/>
    <col min="7" max="250" width="11.42578125" style="63"/>
    <col min="251" max="251" width="99.7109375" style="63" customWidth="1"/>
    <col min="252" max="252" width="27.7109375" style="63" customWidth="1"/>
    <col min="253" max="253" width="26.42578125" style="63" customWidth="1"/>
    <col min="254" max="254" width="18" style="63" customWidth="1"/>
    <col min="255" max="255" width="0" style="63" hidden="1" customWidth="1"/>
    <col min="256" max="256" width="18" style="63" customWidth="1"/>
    <col min="257" max="257" width="15.140625" style="63" customWidth="1"/>
    <col min="258" max="258" width="34.85546875" style="63" customWidth="1"/>
    <col min="259" max="259" width="0" style="63" hidden="1" customWidth="1"/>
    <col min="260" max="260" width="12.85546875" style="63" bestFit="1" customWidth="1"/>
    <col min="261" max="506" width="11.42578125" style="63"/>
    <col min="507" max="507" width="99.7109375" style="63" customWidth="1"/>
    <col min="508" max="508" width="27.7109375" style="63" customWidth="1"/>
    <col min="509" max="509" width="26.42578125" style="63" customWidth="1"/>
    <col min="510" max="510" width="18" style="63" customWidth="1"/>
    <col min="511" max="511" width="0" style="63" hidden="1" customWidth="1"/>
    <col min="512" max="512" width="18" style="63" customWidth="1"/>
    <col min="513" max="513" width="15.140625" style="63" customWidth="1"/>
    <col min="514" max="514" width="34.85546875" style="63" customWidth="1"/>
    <col min="515" max="515" width="0" style="63" hidden="1" customWidth="1"/>
    <col min="516" max="516" width="12.85546875" style="63" bestFit="1" customWidth="1"/>
    <col min="517" max="762" width="11.42578125" style="63"/>
    <col min="763" max="763" width="99.7109375" style="63" customWidth="1"/>
    <col min="764" max="764" width="27.7109375" style="63" customWidth="1"/>
    <col min="765" max="765" width="26.42578125" style="63" customWidth="1"/>
    <col min="766" max="766" width="18" style="63" customWidth="1"/>
    <col min="767" max="767" width="0" style="63" hidden="1" customWidth="1"/>
    <col min="768" max="768" width="18" style="63" customWidth="1"/>
    <col min="769" max="769" width="15.140625" style="63" customWidth="1"/>
    <col min="770" max="770" width="34.85546875" style="63" customWidth="1"/>
    <col min="771" max="771" width="0" style="63" hidden="1" customWidth="1"/>
    <col min="772" max="772" width="12.85546875" style="63" bestFit="1" customWidth="1"/>
    <col min="773" max="1018" width="11.42578125" style="63"/>
    <col min="1019" max="1019" width="99.7109375" style="63" customWidth="1"/>
    <col min="1020" max="1020" width="27.7109375" style="63" customWidth="1"/>
    <col min="1021" max="1021" width="26.42578125" style="63" customWidth="1"/>
    <col min="1022" max="1022" width="18" style="63" customWidth="1"/>
    <col min="1023" max="1023" width="0" style="63" hidden="1" customWidth="1"/>
    <col min="1024" max="1024" width="18" style="63" customWidth="1"/>
    <col min="1025" max="1025" width="15.140625" style="63" customWidth="1"/>
    <col min="1026" max="1026" width="34.85546875" style="63" customWidth="1"/>
    <col min="1027" max="1027" width="0" style="63" hidden="1" customWidth="1"/>
    <col min="1028" max="1028" width="12.85546875" style="63" bestFit="1" customWidth="1"/>
    <col min="1029" max="1274" width="11.42578125" style="63"/>
    <col min="1275" max="1275" width="99.7109375" style="63" customWidth="1"/>
    <col min="1276" max="1276" width="27.7109375" style="63" customWidth="1"/>
    <col min="1277" max="1277" width="26.42578125" style="63" customWidth="1"/>
    <col min="1278" max="1278" width="18" style="63" customWidth="1"/>
    <col min="1279" max="1279" width="0" style="63" hidden="1" customWidth="1"/>
    <col min="1280" max="1280" width="18" style="63" customWidth="1"/>
    <col min="1281" max="1281" width="15.140625" style="63" customWidth="1"/>
    <col min="1282" max="1282" width="34.85546875" style="63" customWidth="1"/>
    <col min="1283" max="1283" width="0" style="63" hidden="1" customWidth="1"/>
    <col min="1284" max="1284" width="12.85546875" style="63" bestFit="1" customWidth="1"/>
    <col min="1285" max="1530" width="11.42578125" style="63"/>
    <col min="1531" max="1531" width="99.7109375" style="63" customWidth="1"/>
    <col min="1532" max="1532" width="27.7109375" style="63" customWidth="1"/>
    <col min="1533" max="1533" width="26.42578125" style="63" customWidth="1"/>
    <col min="1534" max="1534" width="18" style="63" customWidth="1"/>
    <col min="1535" max="1535" width="0" style="63" hidden="1" customWidth="1"/>
    <col min="1536" max="1536" width="18" style="63" customWidth="1"/>
    <col min="1537" max="1537" width="15.140625" style="63" customWidth="1"/>
    <col min="1538" max="1538" width="34.85546875" style="63" customWidth="1"/>
    <col min="1539" max="1539" width="0" style="63" hidden="1" customWidth="1"/>
    <col min="1540" max="1540" width="12.85546875" style="63" bestFit="1" customWidth="1"/>
    <col min="1541" max="1786" width="11.42578125" style="63"/>
    <col min="1787" max="1787" width="99.7109375" style="63" customWidth="1"/>
    <col min="1788" max="1788" width="27.7109375" style="63" customWidth="1"/>
    <col min="1789" max="1789" width="26.42578125" style="63" customWidth="1"/>
    <col min="1790" max="1790" width="18" style="63" customWidth="1"/>
    <col min="1791" max="1791" width="0" style="63" hidden="1" customWidth="1"/>
    <col min="1792" max="1792" width="18" style="63" customWidth="1"/>
    <col min="1793" max="1793" width="15.140625" style="63" customWidth="1"/>
    <col min="1794" max="1794" width="34.85546875" style="63" customWidth="1"/>
    <col min="1795" max="1795" width="0" style="63" hidden="1" customWidth="1"/>
    <col min="1796" max="1796" width="12.85546875" style="63" bestFit="1" customWidth="1"/>
    <col min="1797" max="2042" width="11.42578125" style="63"/>
    <col min="2043" max="2043" width="99.7109375" style="63" customWidth="1"/>
    <col min="2044" max="2044" width="27.7109375" style="63" customWidth="1"/>
    <col min="2045" max="2045" width="26.42578125" style="63" customWidth="1"/>
    <col min="2046" max="2046" width="18" style="63" customWidth="1"/>
    <col min="2047" max="2047" width="0" style="63" hidden="1" customWidth="1"/>
    <col min="2048" max="2048" width="18" style="63" customWidth="1"/>
    <col min="2049" max="2049" width="15.140625" style="63" customWidth="1"/>
    <col min="2050" max="2050" width="34.85546875" style="63" customWidth="1"/>
    <col min="2051" max="2051" width="0" style="63" hidden="1" customWidth="1"/>
    <col min="2052" max="2052" width="12.85546875" style="63" bestFit="1" customWidth="1"/>
    <col min="2053" max="2298" width="11.42578125" style="63"/>
    <col min="2299" max="2299" width="99.7109375" style="63" customWidth="1"/>
    <col min="2300" max="2300" width="27.7109375" style="63" customWidth="1"/>
    <col min="2301" max="2301" width="26.42578125" style="63" customWidth="1"/>
    <col min="2302" max="2302" width="18" style="63" customWidth="1"/>
    <col min="2303" max="2303" width="0" style="63" hidden="1" customWidth="1"/>
    <col min="2304" max="2304" width="18" style="63" customWidth="1"/>
    <col min="2305" max="2305" width="15.140625" style="63" customWidth="1"/>
    <col min="2306" max="2306" width="34.85546875" style="63" customWidth="1"/>
    <col min="2307" max="2307" width="0" style="63" hidden="1" customWidth="1"/>
    <col min="2308" max="2308" width="12.85546875" style="63" bestFit="1" customWidth="1"/>
    <col min="2309" max="2554" width="11.42578125" style="63"/>
    <col min="2555" max="2555" width="99.7109375" style="63" customWidth="1"/>
    <col min="2556" max="2556" width="27.7109375" style="63" customWidth="1"/>
    <col min="2557" max="2557" width="26.42578125" style="63" customWidth="1"/>
    <col min="2558" max="2558" width="18" style="63" customWidth="1"/>
    <col min="2559" max="2559" width="0" style="63" hidden="1" customWidth="1"/>
    <col min="2560" max="2560" width="18" style="63" customWidth="1"/>
    <col min="2561" max="2561" width="15.140625" style="63" customWidth="1"/>
    <col min="2562" max="2562" width="34.85546875" style="63" customWidth="1"/>
    <col min="2563" max="2563" width="0" style="63" hidden="1" customWidth="1"/>
    <col min="2564" max="2564" width="12.85546875" style="63" bestFit="1" customWidth="1"/>
    <col min="2565" max="2810" width="11.42578125" style="63"/>
    <col min="2811" max="2811" width="99.7109375" style="63" customWidth="1"/>
    <col min="2812" max="2812" width="27.7109375" style="63" customWidth="1"/>
    <col min="2813" max="2813" width="26.42578125" style="63" customWidth="1"/>
    <col min="2814" max="2814" width="18" style="63" customWidth="1"/>
    <col min="2815" max="2815" width="0" style="63" hidden="1" customWidth="1"/>
    <col min="2816" max="2816" width="18" style="63" customWidth="1"/>
    <col min="2817" max="2817" width="15.140625" style="63" customWidth="1"/>
    <col min="2818" max="2818" width="34.85546875" style="63" customWidth="1"/>
    <col min="2819" max="2819" width="0" style="63" hidden="1" customWidth="1"/>
    <col min="2820" max="2820" width="12.85546875" style="63" bestFit="1" customWidth="1"/>
    <col min="2821" max="3066" width="11.42578125" style="63"/>
    <col min="3067" max="3067" width="99.7109375" style="63" customWidth="1"/>
    <col min="3068" max="3068" width="27.7109375" style="63" customWidth="1"/>
    <col min="3069" max="3069" width="26.42578125" style="63" customWidth="1"/>
    <col min="3070" max="3070" width="18" style="63" customWidth="1"/>
    <col min="3071" max="3071" width="0" style="63" hidden="1" customWidth="1"/>
    <col min="3072" max="3072" width="18" style="63" customWidth="1"/>
    <col min="3073" max="3073" width="15.140625" style="63" customWidth="1"/>
    <col min="3074" max="3074" width="34.85546875" style="63" customWidth="1"/>
    <col min="3075" max="3075" width="0" style="63" hidden="1" customWidth="1"/>
    <col min="3076" max="3076" width="12.85546875" style="63" bestFit="1" customWidth="1"/>
    <col min="3077" max="3322" width="11.42578125" style="63"/>
    <col min="3323" max="3323" width="99.7109375" style="63" customWidth="1"/>
    <col min="3324" max="3324" width="27.7109375" style="63" customWidth="1"/>
    <col min="3325" max="3325" width="26.42578125" style="63" customWidth="1"/>
    <col min="3326" max="3326" width="18" style="63" customWidth="1"/>
    <col min="3327" max="3327" width="0" style="63" hidden="1" customWidth="1"/>
    <col min="3328" max="3328" width="18" style="63" customWidth="1"/>
    <col min="3329" max="3329" width="15.140625" style="63" customWidth="1"/>
    <col min="3330" max="3330" width="34.85546875" style="63" customWidth="1"/>
    <col min="3331" max="3331" width="0" style="63" hidden="1" customWidth="1"/>
    <col min="3332" max="3332" width="12.85546875" style="63" bestFit="1" customWidth="1"/>
    <col min="3333" max="3578" width="11.42578125" style="63"/>
    <col min="3579" max="3579" width="99.7109375" style="63" customWidth="1"/>
    <col min="3580" max="3580" width="27.7109375" style="63" customWidth="1"/>
    <col min="3581" max="3581" width="26.42578125" style="63" customWidth="1"/>
    <col min="3582" max="3582" width="18" style="63" customWidth="1"/>
    <col min="3583" max="3583" width="0" style="63" hidden="1" customWidth="1"/>
    <col min="3584" max="3584" width="18" style="63" customWidth="1"/>
    <col min="3585" max="3585" width="15.140625" style="63" customWidth="1"/>
    <col min="3586" max="3586" width="34.85546875" style="63" customWidth="1"/>
    <col min="3587" max="3587" width="0" style="63" hidden="1" customWidth="1"/>
    <col min="3588" max="3588" width="12.85546875" style="63" bestFit="1" customWidth="1"/>
    <col min="3589" max="3834" width="11.42578125" style="63"/>
    <col min="3835" max="3835" width="99.7109375" style="63" customWidth="1"/>
    <col min="3836" max="3836" width="27.7109375" style="63" customWidth="1"/>
    <col min="3837" max="3837" width="26.42578125" style="63" customWidth="1"/>
    <col min="3838" max="3838" width="18" style="63" customWidth="1"/>
    <col min="3839" max="3839" width="0" style="63" hidden="1" customWidth="1"/>
    <col min="3840" max="3840" width="18" style="63" customWidth="1"/>
    <col min="3841" max="3841" width="15.140625" style="63" customWidth="1"/>
    <col min="3842" max="3842" width="34.85546875" style="63" customWidth="1"/>
    <col min="3843" max="3843" width="0" style="63" hidden="1" customWidth="1"/>
    <col min="3844" max="3844" width="12.85546875" style="63" bestFit="1" customWidth="1"/>
    <col min="3845" max="4090" width="11.42578125" style="63"/>
    <col min="4091" max="4091" width="99.7109375" style="63" customWidth="1"/>
    <col min="4092" max="4092" width="27.7109375" style="63" customWidth="1"/>
    <col min="4093" max="4093" width="26.42578125" style="63" customWidth="1"/>
    <col min="4094" max="4094" width="18" style="63" customWidth="1"/>
    <col min="4095" max="4095" width="0" style="63" hidden="1" customWidth="1"/>
    <col min="4096" max="4096" width="18" style="63" customWidth="1"/>
    <col min="4097" max="4097" width="15.140625" style="63" customWidth="1"/>
    <col min="4098" max="4098" width="34.85546875" style="63" customWidth="1"/>
    <col min="4099" max="4099" width="0" style="63" hidden="1" customWidth="1"/>
    <col min="4100" max="4100" width="12.85546875" style="63" bestFit="1" customWidth="1"/>
    <col min="4101" max="4346" width="11.42578125" style="63"/>
    <col min="4347" max="4347" width="99.7109375" style="63" customWidth="1"/>
    <col min="4348" max="4348" width="27.7109375" style="63" customWidth="1"/>
    <col min="4349" max="4349" width="26.42578125" style="63" customWidth="1"/>
    <col min="4350" max="4350" width="18" style="63" customWidth="1"/>
    <col min="4351" max="4351" width="0" style="63" hidden="1" customWidth="1"/>
    <col min="4352" max="4352" width="18" style="63" customWidth="1"/>
    <col min="4353" max="4353" width="15.140625" style="63" customWidth="1"/>
    <col min="4354" max="4354" width="34.85546875" style="63" customWidth="1"/>
    <col min="4355" max="4355" width="0" style="63" hidden="1" customWidth="1"/>
    <col min="4356" max="4356" width="12.85546875" style="63" bestFit="1" customWidth="1"/>
    <col min="4357" max="4602" width="11.42578125" style="63"/>
    <col min="4603" max="4603" width="99.7109375" style="63" customWidth="1"/>
    <col min="4604" max="4604" width="27.7109375" style="63" customWidth="1"/>
    <col min="4605" max="4605" width="26.42578125" style="63" customWidth="1"/>
    <col min="4606" max="4606" width="18" style="63" customWidth="1"/>
    <col min="4607" max="4607" width="0" style="63" hidden="1" customWidth="1"/>
    <col min="4608" max="4608" width="18" style="63" customWidth="1"/>
    <col min="4609" max="4609" width="15.140625" style="63" customWidth="1"/>
    <col min="4610" max="4610" width="34.85546875" style="63" customWidth="1"/>
    <col min="4611" max="4611" width="0" style="63" hidden="1" customWidth="1"/>
    <col min="4612" max="4612" width="12.85546875" style="63" bestFit="1" customWidth="1"/>
    <col min="4613" max="4858" width="11.42578125" style="63"/>
    <col min="4859" max="4859" width="99.7109375" style="63" customWidth="1"/>
    <col min="4860" max="4860" width="27.7109375" style="63" customWidth="1"/>
    <col min="4861" max="4861" width="26.42578125" style="63" customWidth="1"/>
    <col min="4862" max="4862" width="18" style="63" customWidth="1"/>
    <col min="4863" max="4863" width="0" style="63" hidden="1" customWidth="1"/>
    <col min="4864" max="4864" width="18" style="63" customWidth="1"/>
    <col min="4865" max="4865" width="15.140625" style="63" customWidth="1"/>
    <col min="4866" max="4866" width="34.85546875" style="63" customWidth="1"/>
    <col min="4867" max="4867" width="0" style="63" hidden="1" customWidth="1"/>
    <col min="4868" max="4868" width="12.85546875" style="63" bestFit="1" customWidth="1"/>
    <col min="4869" max="5114" width="11.42578125" style="63"/>
    <col min="5115" max="5115" width="99.7109375" style="63" customWidth="1"/>
    <col min="5116" max="5116" width="27.7109375" style="63" customWidth="1"/>
    <col min="5117" max="5117" width="26.42578125" style="63" customWidth="1"/>
    <col min="5118" max="5118" width="18" style="63" customWidth="1"/>
    <col min="5119" max="5119" width="0" style="63" hidden="1" customWidth="1"/>
    <col min="5120" max="5120" width="18" style="63" customWidth="1"/>
    <col min="5121" max="5121" width="15.140625" style="63" customWidth="1"/>
    <col min="5122" max="5122" width="34.85546875" style="63" customWidth="1"/>
    <col min="5123" max="5123" width="0" style="63" hidden="1" customWidth="1"/>
    <col min="5124" max="5124" width="12.85546875" style="63" bestFit="1" customWidth="1"/>
    <col min="5125" max="5370" width="11.42578125" style="63"/>
    <col min="5371" max="5371" width="99.7109375" style="63" customWidth="1"/>
    <col min="5372" max="5372" width="27.7109375" style="63" customWidth="1"/>
    <col min="5373" max="5373" width="26.42578125" style="63" customWidth="1"/>
    <col min="5374" max="5374" width="18" style="63" customWidth="1"/>
    <col min="5375" max="5375" width="0" style="63" hidden="1" customWidth="1"/>
    <col min="5376" max="5376" width="18" style="63" customWidth="1"/>
    <col min="5377" max="5377" width="15.140625" style="63" customWidth="1"/>
    <col min="5378" max="5378" width="34.85546875" style="63" customWidth="1"/>
    <col min="5379" max="5379" width="0" style="63" hidden="1" customWidth="1"/>
    <col min="5380" max="5380" width="12.85546875" style="63" bestFit="1" customWidth="1"/>
    <col min="5381" max="5626" width="11.42578125" style="63"/>
    <col min="5627" max="5627" width="99.7109375" style="63" customWidth="1"/>
    <col min="5628" max="5628" width="27.7109375" style="63" customWidth="1"/>
    <col min="5629" max="5629" width="26.42578125" style="63" customWidth="1"/>
    <col min="5630" max="5630" width="18" style="63" customWidth="1"/>
    <col min="5631" max="5631" width="0" style="63" hidden="1" customWidth="1"/>
    <col min="5632" max="5632" width="18" style="63" customWidth="1"/>
    <col min="5633" max="5633" width="15.140625" style="63" customWidth="1"/>
    <col min="5634" max="5634" width="34.85546875" style="63" customWidth="1"/>
    <col min="5635" max="5635" width="0" style="63" hidden="1" customWidth="1"/>
    <col min="5636" max="5636" width="12.85546875" style="63" bestFit="1" customWidth="1"/>
    <col min="5637" max="5882" width="11.42578125" style="63"/>
    <col min="5883" max="5883" width="99.7109375" style="63" customWidth="1"/>
    <col min="5884" max="5884" width="27.7109375" style="63" customWidth="1"/>
    <col min="5885" max="5885" width="26.42578125" style="63" customWidth="1"/>
    <col min="5886" max="5886" width="18" style="63" customWidth="1"/>
    <col min="5887" max="5887" width="0" style="63" hidden="1" customWidth="1"/>
    <col min="5888" max="5888" width="18" style="63" customWidth="1"/>
    <col min="5889" max="5889" width="15.140625" style="63" customWidth="1"/>
    <col min="5890" max="5890" width="34.85546875" style="63" customWidth="1"/>
    <col min="5891" max="5891" width="0" style="63" hidden="1" customWidth="1"/>
    <col min="5892" max="5892" width="12.85546875" style="63" bestFit="1" customWidth="1"/>
    <col min="5893" max="6138" width="11.42578125" style="63"/>
    <col min="6139" max="6139" width="99.7109375" style="63" customWidth="1"/>
    <col min="6140" max="6140" width="27.7109375" style="63" customWidth="1"/>
    <col min="6141" max="6141" width="26.42578125" style="63" customWidth="1"/>
    <col min="6142" max="6142" width="18" style="63" customWidth="1"/>
    <col min="6143" max="6143" width="0" style="63" hidden="1" customWidth="1"/>
    <col min="6144" max="6144" width="18" style="63" customWidth="1"/>
    <col min="6145" max="6145" width="15.140625" style="63" customWidth="1"/>
    <col min="6146" max="6146" width="34.85546875" style="63" customWidth="1"/>
    <col min="6147" max="6147" width="0" style="63" hidden="1" customWidth="1"/>
    <col min="6148" max="6148" width="12.85546875" style="63" bestFit="1" customWidth="1"/>
    <col min="6149" max="6394" width="11.42578125" style="63"/>
    <col min="6395" max="6395" width="99.7109375" style="63" customWidth="1"/>
    <col min="6396" max="6396" width="27.7109375" style="63" customWidth="1"/>
    <col min="6397" max="6397" width="26.42578125" style="63" customWidth="1"/>
    <col min="6398" max="6398" width="18" style="63" customWidth="1"/>
    <col min="6399" max="6399" width="0" style="63" hidden="1" customWidth="1"/>
    <col min="6400" max="6400" width="18" style="63" customWidth="1"/>
    <col min="6401" max="6401" width="15.140625" style="63" customWidth="1"/>
    <col min="6402" max="6402" width="34.85546875" style="63" customWidth="1"/>
    <col min="6403" max="6403" width="0" style="63" hidden="1" customWidth="1"/>
    <col min="6404" max="6404" width="12.85546875" style="63" bestFit="1" customWidth="1"/>
    <col min="6405" max="6650" width="11.42578125" style="63"/>
    <col min="6651" max="6651" width="99.7109375" style="63" customWidth="1"/>
    <col min="6652" max="6652" width="27.7109375" style="63" customWidth="1"/>
    <col min="6653" max="6653" width="26.42578125" style="63" customWidth="1"/>
    <col min="6654" max="6654" width="18" style="63" customWidth="1"/>
    <col min="6655" max="6655" width="0" style="63" hidden="1" customWidth="1"/>
    <col min="6656" max="6656" width="18" style="63" customWidth="1"/>
    <col min="6657" max="6657" width="15.140625" style="63" customWidth="1"/>
    <col min="6658" max="6658" width="34.85546875" style="63" customWidth="1"/>
    <col min="6659" max="6659" width="0" style="63" hidden="1" customWidth="1"/>
    <col min="6660" max="6660" width="12.85546875" style="63" bestFit="1" customWidth="1"/>
    <col min="6661" max="6906" width="11.42578125" style="63"/>
    <col min="6907" max="6907" width="99.7109375" style="63" customWidth="1"/>
    <col min="6908" max="6908" width="27.7109375" style="63" customWidth="1"/>
    <col min="6909" max="6909" width="26.42578125" style="63" customWidth="1"/>
    <col min="6910" max="6910" width="18" style="63" customWidth="1"/>
    <col min="6911" max="6911" width="0" style="63" hidden="1" customWidth="1"/>
    <col min="6912" max="6912" width="18" style="63" customWidth="1"/>
    <col min="6913" max="6913" width="15.140625" style="63" customWidth="1"/>
    <col min="6914" max="6914" width="34.85546875" style="63" customWidth="1"/>
    <col min="6915" max="6915" width="0" style="63" hidden="1" customWidth="1"/>
    <col min="6916" max="6916" width="12.85546875" style="63" bestFit="1" customWidth="1"/>
    <col min="6917" max="7162" width="11.42578125" style="63"/>
    <col min="7163" max="7163" width="99.7109375" style="63" customWidth="1"/>
    <col min="7164" max="7164" width="27.7109375" style="63" customWidth="1"/>
    <col min="7165" max="7165" width="26.42578125" style="63" customWidth="1"/>
    <col min="7166" max="7166" width="18" style="63" customWidth="1"/>
    <col min="7167" max="7167" width="0" style="63" hidden="1" customWidth="1"/>
    <col min="7168" max="7168" width="18" style="63" customWidth="1"/>
    <col min="7169" max="7169" width="15.140625" style="63" customWidth="1"/>
    <col min="7170" max="7170" width="34.85546875" style="63" customWidth="1"/>
    <col min="7171" max="7171" width="0" style="63" hidden="1" customWidth="1"/>
    <col min="7172" max="7172" width="12.85546875" style="63" bestFit="1" customWidth="1"/>
    <col min="7173" max="7418" width="11.42578125" style="63"/>
    <col min="7419" max="7419" width="99.7109375" style="63" customWidth="1"/>
    <col min="7420" max="7420" width="27.7109375" style="63" customWidth="1"/>
    <col min="7421" max="7421" width="26.42578125" style="63" customWidth="1"/>
    <col min="7422" max="7422" width="18" style="63" customWidth="1"/>
    <col min="7423" max="7423" width="0" style="63" hidden="1" customWidth="1"/>
    <col min="7424" max="7424" width="18" style="63" customWidth="1"/>
    <col min="7425" max="7425" width="15.140625" style="63" customWidth="1"/>
    <col min="7426" max="7426" width="34.85546875" style="63" customWidth="1"/>
    <col min="7427" max="7427" width="0" style="63" hidden="1" customWidth="1"/>
    <col min="7428" max="7428" width="12.85546875" style="63" bestFit="1" customWidth="1"/>
    <col min="7429" max="7674" width="11.42578125" style="63"/>
    <col min="7675" max="7675" width="99.7109375" style="63" customWidth="1"/>
    <col min="7676" max="7676" width="27.7109375" style="63" customWidth="1"/>
    <col min="7677" max="7677" width="26.42578125" style="63" customWidth="1"/>
    <col min="7678" max="7678" width="18" style="63" customWidth="1"/>
    <col min="7679" max="7679" width="0" style="63" hidden="1" customWidth="1"/>
    <col min="7680" max="7680" width="18" style="63" customWidth="1"/>
    <col min="7681" max="7681" width="15.140625" style="63" customWidth="1"/>
    <col min="7682" max="7682" width="34.85546875" style="63" customWidth="1"/>
    <col min="7683" max="7683" width="0" style="63" hidden="1" customWidth="1"/>
    <col min="7684" max="7684" width="12.85546875" style="63" bestFit="1" customWidth="1"/>
    <col min="7685" max="7930" width="11.42578125" style="63"/>
    <col min="7931" max="7931" width="99.7109375" style="63" customWidth="1"/>
    <col min="7932" max="7932" width="27.7109375" style="63" customWidth="1"/>
    <col min="7933" max="7933" width="26.42578125" style="63" customWidth="1"/>
    <col min="7934" max="7934" width="18" style="63" customWidth="1"/>
    <col min="7935" max="7935" width="0" style="63" hidden="1" customWidth="1"/>
    <col min="7936" max="7936" width="18" style="63" customWidth="1"/>
    <col min="7937" max="7937" width="15.140625" style="63" customWidth="1"/>
    <col min="7938" max="7938" width="34.85546875" style="63" customWidth="1"/>
    <col min="7939" max="7939" width="0" style="63" hidden="1" customWidth="1"/>
    <col min="7940" max="7940" width="12.85546875" style="63" bestFit="1" customWidth="1"/>
    <col min="7941" max="8186" width="11.42578125" style="63"/>
    <col min="8187" max="8187" width="99.7109375" style="63" customWidth="1"/>
    <col min="8188" max="8188" width="27.7109375" style="63" customWidth="1"/>
    <col min="8189" max="8189" width="26.42578125" style="63" customWidth="1"/>
    <col min="8190" max="8190" width="18" style="63" customWidth="1"/>
    <col min="8191" max="8191" width="0" style="63" hidden="1" customWidth="1"/>
    <col min="8192" max="8192" width="18" style="63" customWidth="1"/>
    <col min="8193" max="8193" width="15.140625" style="63" customWidth="1"/>
    <col min="8194" max="8194" width="34.85546875" style="63" customWidth="1"/>
    <col min="8195" max="8195" width="0" style="63" hidden="1" customWidth="1"/>
    <col min="8196" max="8196" width="12.85546875" style="63" bestFit="1" customWidth="1"/>
    <col min="8197" max="8442" width="11.42578125" style="63"/>
    <col min="8443" max="8443" width="99.7109375" style="63" customWidth="1"/>
    <col min="8444" max="8444" width="27.7109375" style="63" customWidth="1"/>
    <col min="8445" max="8445" width="26.42578125" style="63" customWidth="1"/>
    <col min="8446" max="8446" width="18" style="63" customWidth="1"/>
    <col min="8447" max="8447" width="0" style="63" hidden="1" customWidth="1"/>
    <col min="8448" max="8448" width="18" style="63" customWidth="1"/>
    <col min="8449" max="8449" width="15.140625" style="63" customWidth="1"/>
    <col min="8450" max="8450" width="34.85546875" style="63" customWidth="1"/>
    <col min="8451" max="8451" width="0" style="63" hidden="1" customWidth="1"/>
    <col min="8452" max="8452" width="12.85546875" style="63" bestFit="1" customWidth="1"/>
    <col min="8453" max="8698" width="11.42578125" style="63"/>
    <col min="8699" max="8699" width="99.7109375" style="63" customWidth="1"/>
    <col min="8700" max="8700" width="27.7109375" style="63" customWidth="1"/>
    <col min="8701" max="8701" width="26.42578125" style="63" customWidth="1"/>
    <col min="8702" max="8702" width="18" style="63" customWidth="1"/>
    <col min="8703" max="8703" width="0" style="63" hidden="1" customWidth="1"/>
    <col min="8704" max="8704" width="18" style="63" customWidth="1"/>
    <col min="8705" max="8705" width="15.140625" style="63" customWidth="1"/>
    <col min="8706" max="8706" width="34.85546875" style="63" customWidth="1"/>
    <col min="8707" max="8707" width="0" style="63" hidden="1" customWidth="1"/>
    <col min="8708" max="8708" width="12.85546875" style="63" bestFit="1" customWidth="1"/>
    <col min="8709" max="8954" width="11.42578125" style="63"/>
    <col min="8955" max="8955" width="99.7109375" style="63" customWidth="1"/>
    <col min="8956" max="8956" width="27.7109375" style="63" customWidth="1"/>
    <col min="8957" max="8957" width="26.42578125" style="63" customWidth="1"/>
    <col min="8958" max="8958" width="18" style="63" customWidth="1"/>
    <col min="8959" max="8959" width="0" style="63" hidden="1" customWidth="1"/>
    <col min="8960" max="8960" width="18" style="63" customWidth="1"/>
    <col min="8961" max="8961" width="15.140625" style="63" customWidth="1"/>
    <col min="8962" max="8962" width="34.85546875" style="63" customWidth="1"/>
    <col min="8963" max="8963" width="0" style="63" hidden="1" customWidth="1"/>
    <col min="8964" max="8964" width="12.85546875" style="63" bestFit="1" customWidth="1"/>
    <col min="8965" max="9210" width="11.42578125" style="63"/>
    <col min="9211" max="9211" width="99.7109375" style="63" customWidth="1"/>
    <col min="9212" max="9212" width="27.7109375" style="63" customWidth="1"/>
    <col min="9213" max="9213" width="26.42578125" style="63" customWidth="1"/>
    <col min="9214" max="9214" width="18" style="63" customWidth="1"/>
    <col min="9215" max="9215" width="0" style="63" hidden="1" customWidth="1"/>
    <col min="9216" max="9216" width="18" style="63" customWidth="1"/>
    <col min="9217" max="9217" width="15.140625" style="63" customWidth="1"/>
    <col min="9218" max="9218" width="34.85546875" style="63" customWidth="1"/>
    <col min="9219" max="9219" width="0" style="63" hidden="1" customWidth="1"/>
    <col min="9220" max="9220" width="12.85546875" style="63" bestFit="1" customWidth="1"/>
    <col min="9221" max="9466" width="11.42578125" style="63"/>
    <col min="9467" max="9467" width="99.7109375" style="63" customWidth="1"/>
    <col min="9468" max="9468" width="27.7109375" style="63" customWidth="1"/>
    <col min="9469" max="9469" width="26.42578125" style="63" customWidth="1"/>
    <col min="9470" max="9470" width="18" style="63" customWidth="1"/>
    <col min="9471" max="9471" width="0" style="63" hidden="1" customWidth="1"/>
    <col min="9472" max="9472" width="18" style="63" customWidth="1"/>
    <col min="9473" max="9473" width="15.140625" style="63" customWidth="1"/>
    <col min="9474" max="9474" width="34.85546875" style="63" customWidth="1"/>
    <col min="9475" max="9475" width="0" style="63" hidden="1" customWidth="1"/>
    <col min="9476" max="9476" width="12.85546875" style="63" bestFit="1" customWidth="1"/>
    <col min="9477" max="9722" width="11.42578125" style="63"/>
    <col min="9723" max="9723" width="99.7109375" style="63" customWidth="1"/>
    <col min="9724" max="9724" width="27.7109375" style="63" customWidth="1"/>
    <col min="9725" max="9725" width="26.42578125" style="63" customWidth="1"/>
    <col min="9726" max="9726" width="18" style="63" customWidth="1"/>
    <col min="9727" max="9727" width="0" style="63" hidden="1" customWidth="1"/>
    <col min="9728" max="9728" width="18" style="63" customWidth="1"/>
    <col min="9729" max="9729" width="15.140625" style="63" customWidth="1"/>
    <col min="9730" max="9730" width="34.85546875" style="63" customWidth="1"/>
    <col min="9731" max="9731" width="0" style="63" hidden="1" customWidth="1"/>
    <col min="9732" max="9732" width="12.85546875" style="63" bestFit="1" customWidth="1"/>
    <col min="9733" max="9978" width="11.42578125" style="63"/>
    <col min="9979" max="9979" width="99.7109375" style="63" customWidth="1"/>
    <col min="9980" max="9980" width="27.7109375" style="63" customWidth="1"/>
    <col min="9981" max="9981" width="26.42578125" style="63" customWidth="1"/>
    <col min="9982" max="9982" width="18" style="63" customWidth="1"/>
    <col min="9983" max="9983" width="0" style="63" hidden="1" customWidth="1"/>
    <col min="9984" max="9984" width="18" style="63" customWidth="1"/>
    <col min="9985" max="9985" width="15.140625" style="63" customWidth="1"/>
    <col min="9986" max="9986" width="34.85546875" style="63" customWidth="1"/>
    <col min="9987" max="9987" width="0" style="63" hidden="1" customWidth="1"/>
    <col min="9988" max="9988" width="12.85546875" style="63" bestFit="1" customWidth="1"/>
    <col min="9989" max="10234" width="11.42578125" style="63"/>
    <col min="10235" max="10235" width="99.7109375" style="63" customWidth="1"/>
    <col min="10236" max="10236" width="27.7109375" style="63" customWidth="1"/>
    <col min="10237" max="10237" width="26.42578125" style="63" customWidth="1"/>
    <col min="10238" max="10238" width="18" style="63" customWidth="1"/>
    <col min="10239" max="10239" width="0" style="63" hidden="1" customWidth="1"/>
    <col min="10240" max="10240" width="18" style="63" customWidth="1"/>
    <col min="10241" max="10241" width="15.140625" style="63" customWidth="1"/>
    <col min="10242" max="10242" width="34.85546875" style="63" customWidth="1"/>
    <col min="10243" max="10243" width="0" style="63" hidden="1" customWidth="1"/>
    <col min="10244" max="10244" width="12.85546875" style="63" bestFit="1" customWidth="1"/>
    <col min="10245" max="10490" width="11.42578125" style="63"/>
    <col min="10491" max="10491" width="99.7109375" style="63" customWidth="1"/>
    <col min="10492" max="10492" width="27.7109375" style="63" customWidth="1"/>
    <col min="10493" max="10493" width="26.42578125" style="63" customWidth="1"/>
    <col min="10494" max="10494" width="18" style="63" customWidth="1"/>
    <col min="10495" max="10495" width="0" style="63" hidden="1" customWidth="1"/>
    <col min="10496" max="10496" width="18" style="63" customWidth="1"/>
    <col min="10497" max="10497" width="15.140625" style="63" customWidth="1"/>
    <col min="10498" max="10498" width="34.85546875" style="63" customWidth="1"/>
    <col min="10499" max="10499" width="0" style="63" hidden="1" customWidth="1"/>
    <col min="10500" max="10500" width="12.85546875" style="63" bestFit="1" customWidth="1"/>
    <col min="10501" max="10746" width="11.42578125" style="63"/>
    <col min="10747" max="10747" width="99.7109375" style="63" customWidth="1"/>
    <col min="10748" max="10748" width="27.7109375" style="63" customWidth="1"/>
    <col min="10749" max="10749" width="26.42578125" style="63" customWidth="1"/>
    <col min="10750" max="10750" width="18" style="63" customWidth="1"/>
    <col min="10751" max="10751" width="0" style="63" hidden="1" customWidth="1"/>
    <col min="10752" max="10752" width="18" style="63" customWidth="1"/>
    <col min="10753" max="10753" width="15.140625" style="63" customWidth="1"/>
    <col min="10754" max="10754" width="34.85546875" style="63" customWidth="1"/>
    <col min="10755" max="10755" width="0" style="63" hidden="1" customWidth="1"/>
    <col min="10756" max="10756" width="12.85546875" style="63" bestFit="1" customWidth="1"/>
    <col min="10757" max="11002" width="11.42578125" style="63"/>
    <col min="11003" max="11003" width="99.7109375" style="63" customWidth="1"/>
    <col min="11004" max="11004" width="27.7109375" style="63" customWidth="1"/>
    <col min="11005" max="11005" width="26.42578125" style="63" customWidth="1"/>
    <col min="11006" max="11006" width="18" style="63" customWidth="1"/>
    <col min="11007" max="11007" width="0" style="63" hidden="1" customWidth="1"/>
    <col min="11008" max="11008" width="18" style="63" customWidth="1"/>
    <col min="11009" max="11009" width="15.140625" style="63" customWidth="1"/>
    <col min="11010" max="11010" width="34.85546875" style="63" customWidth="1"/>
    <col min="11011" max="11011" width="0" style="63" hidden="1" customWidth="1"/>
    <col min="11012" max="11012" width="12.85546875" style="63" bestFit="1" customWidth="1"/>
    <col min="11013" max="11258" width="11.42578125" style="63"/>
    <col min="11259" max="11259" width="99.7109375" style="63" customWidth="1"/>
    <col min="11260" max="11260" width="27.7109375" style="63" customWidth="1"/>
    <col min="11261" max="11261" width="26.42578125" style="63" customWidth="1"/>
    <col min="11262" max="11262" width="18" style="63" customWidth="1"/>
    <col min="11263" max="11263" width="0" style="63" hidden="1" customWidth="1"/>
    <col min="11264" max="11264" width="18" style="63" customWidth="1"/>
    <col min="11265" max="11265" width="15.140625" style="63" customWidth="1"/>
    <col min="11266" max="11266" width="34.85546875" style="63" customWidth="1"/>
    <col min="11267" max="11267" width="0" style="63" hidden="1" customWidth="1"/>
    <col min="11268" max="11268" width="12.85546875" style="63" bestFit="1" customWidth="1"/>
    <col min="11269" max="11514" width="11.42578125" style="63"/>
    <col min="11515" max="11515" width="99.7109375" style="63" customWidth="1"/>
    <col min="11516" max="11516" width="27.7109375" style="63" customWidth="1"/>
    <col min="11517" max="11517" width="26.42578125" style="63" customWidth="1"/>
    <col min="11518" max="11518" width="18" style="63" customWidth="1"/>
    <col min="11519" max="11519" width="0" style="63" hidden="1" customWidth="1"/>
    <col min="11520" max="11520" width="18" style="63" customWidth="1"/>
    <col min="11521" max="11521" width="15.140625" style="63" customWidth="1"/>
    <col min="11522" max="11522" width="34.85546875" style="63" customWidth="1"/>
    <col min="11523" max="11523" width="0" style="63" hidden="1" customWidth="1"/>
    <col min="11524" max="11524" width="12.85546875" style="63" bestFit="1" customWidth="1"/>
    <col min="11525" max="11770" width="11.42578125" style="63"/>
    <col min="11771" max="11771" width="99.7109375" style="63" customWidth="1"/>
    <col min="11772" max="11772" width="27.7109375" style="63" customWidth="1"/>
    <col min="11773" max="11773" width="26.42578125" style="63" customWidth="1"/>
    <col min="11774" max="11774" width="18" style="63" customWidth="1"/>
    <col min="11775" max="11775" width="0" style="63" hidden="1" customWidth="1"/>
    <col min="11776" max="11776" width="18" style="63" customWidth="1"/>
    <col min="11777" max="11777" width="15.140625" style="63" customWidth="1"/>
    <col min="11778" max="11778" width="34.85546875" style="63" customWidth="1"/>
    <col min="11779" max="11779" width="0" style="63" hidden="1" customWidth="1"/>
    <col min="11780" max="11780" width="12.85546875" style="63" bestFit="1" customWidth="1"/>
    <col min="11781" max="12026" width="11.42578125" style="63"/>
    <col min="12027" max="12027" width="99.7109375" style="63" customWidth="1"/>
    <col min="12028" max="12028" width="27.7109375" style="63" customWidth="1"/>
    <col min="12029" max="12029" width="26.42578125" style="63" customWidth="1"/>
    <col min="12030" max="12030" width="18" style="63" customWidth="1"/>
    <col min="12031" max="12031" width="0" style="63" hidden="1" customWidth="1"/>
    <col min="12032" max="12032" width="18" style="63" customWidth="1"/>
    <col min="12033" max="12033" width="15.140625" style="63" customWidth="1"/>
    <col min="12034" max="12034" width="34.85546875" style="63" customWidth="1"/>
    <col min="12035" max="12035" width="0" style="63" hidden="1" customWidth="1"/>
    <col min="12036" max="12036" width="12.85546875" style="63" bestFit="1" customWidth="1"/>
    <col min="12037" max="12282" width="11.42578125" style="63"/>
    <col min="12283" max="12283" width="99.7109375" style="63" customWidth="1"/>
    <col min="12284" max="12284" width="27.7109375" style="63" customWidth="1"/>
    <col min="12285" max="12285" width="26.42578125" style="63" customWidth="1"/>
    <col min="12286" max="12286" width="18" style="63" customWidth="1"/>
    <col min="12287" max="12287" width="0" style="63" hidden="1" customWidth="1"/>
    <col min="12288" max="12288" width="18" style="63" customWidth="1"/>
    <col min="12289" max="12289" width="15.140625" style="63" customWidth="1"/>
    <col min="12290" max="12290" width="34.85546875" style="63" customWidth="1"/>
    <col min="12291" max="12291" width="0" style="63" hidden="1" customWidth="1"/>
    <col min="12292" max="12292" width="12.85546875" style="63" bestFit="1" customWidth="1"/>
    <col min="12293" max="12538" width="11.42578125" style="63"/>
    <col min="12539" max="12539" width="99.7109375" style="63" customWidth="1"/>
    <col min="12540" max="12540" width="27.7109375" style="63" customWidth="1"/>
    <col min="12541" max="12541" width="26.42578125" style="63" customWidth="1"/>
    <col min="12542" max="12542" width="18" style="63" customWidth="1"/>
    <col min="12543" max="12543" width="0" style="63" hidden="1" customWidth="1"/>
    <col min="12544" max="12544" width="18" style="63" customWidth="1"/>
    <col min="12545" max="12545" width="15.140625" style="63" customWidth="1"/>
    <col min="12546" max="12546" width="34.85546875" style="63" customWidth="1"/>
    <col min="12547" max="12547" width="0" style="63" hidden="1" customWidth="1"/>
    <col min="12548" max="12548" width="12.85546875" style="63" bestFit="1" customWidth="1"/>
    <col min="12549" max="12794" width="11.42578125" style="63"/>
    <col min="12795" max="12795" width="99.7109375" style="63" customWidth="1"/>
    <col min="12796" max="12796" width="27.7109375" style="63" customWidth="1"/>
    <col min="12797" max="12797" width="26.42578125" style="63" customWidth="1"/>
    <col min="12798" max="12798" width="18" style="63" customWidth="1"/>
    <col min="12799" max="12799" width="0" style="63" hidden="1" customWidth="1"/>
    <col min="12800" max="12800" width="18" style="63" customWidth="1"/>
    <col min="12801" max="12801" width="15.140625" style="63" customWidth="1"/>
    <col min="12802" max="12802" width="34.85546875" style="63" customWidth="1"/>
    <col min="12803" max="12803" width="0" style="63" hidden="1" customWidth="1"/>
    <col min="12804" max="12804" width="12.85546875" style="63" bestFit="1" customWidth="1"/>
    <col min="12805" max="13050" width="11.42578125" style="63"/>
    <col min="13051" max="13051" width="99.7109375" style="63" customWidth="1"/>
    <col min="13052" max="13052" width="27.7109375" style="63" customWidth="1"/>
    <col min="13053" max="13053" width="26.42578125" style="63" customWidth="1"/>
    <col min="13054" max="13054" width="18" style="63" customWidth="1"/>
    <col min="13055" max="13055" width="0" style="63" hidden="1" customWidth="1"/>
    <col min="13056" max="13056" width="18" style="63" customWidth="1"/>
    <col min="13057" max="13057" width="15.140625" style="63" customWidth="1"/>
    <col min="13058" max="13058" width="34.85546875" style="63" customWidth="1"/>
    <col min="13059" max="13059" width="0" style="63" hidden="1" customWidth="1"/>
    <col min="13060" max="13060" width="12.85546875" style="63" bestFit="1" customWidth="1"/>
    <col min="13061" max="13306" width="11.42578125" style="63"/>
    <col min="13307" max="13307" width="99.7109375" style="63" customWidth="1"/>
    <col min="13308" max="13308" width="27.7109375" style="63" customWidth="1"/>
    <col min="13309" max="13309" width="26.42578125" style="63" customWidth="1"/>
    <col min="13310" max="13310" width="18" style="63" customWidth="1"/>
    <col min="13311" max="13311" width="0" style="63" hidden="1" customWidth="1"/>
    <col min="13312" max="13312" width="18" style="63" customWidth="1"/>
    <col min="13313" max="13313" width="15.140625" style="63" customWidth="1"/>
    <col min="13314" max="13314" width="34.85546875" style="63" customWidth="1"/>
    <col min="13315" max="13315" width="0" style="63" hidden="1" customWidth="1"/>
    <col min="13316" max="13316" width="12.85546875" style="63" bestFit="1" customWidth="1"/>
    <col min="13317" max="13562" width="11.42578125" style="63"/>
    <col min="13563" max="13563" width="99.7109375" style="63" customWidth="1"/>
    <col min="13564" max="13564" width="27.7109375" style="63" customWidth="1"/>
    <col min="13565" max="13565" width="26.42578125" style="63" customWidth="1"/>
    <col min="13566" max="13566" width="18" style="63" customWidth="1"/>
    <col min="13567" max="13567" width="0" style="63" hidden="1" customWidth="1"/>
    <col min="13568" max="13568" width="18" style="63" customWidth="1"/>
    <col min="13569" max="13569" width="15.140625" style="63" customWidth="1"/>
    <col min="13570" max="13570" width="34.85546875" style="63" customWidth="1"/>
    <col min="13571" max="13571" width="0" style="63" hidden="1" customWidth="1"/>
    <col min="13572" max="13572" width="12.85546875" style="63" bestFit="1" customWidth="1"/>
    <col min="13573" max="13818" width="11.42578125" style="63"/>
    <col min="13819" max="13819" width="99.7109375" style="63" customWidth="1"/>
    <col min="13820" max="13820" width="27.7109375" style="63" customWidth="1"/>
    <col min="13821" max="13821" width="26.42578125" style="63" customWidth="1"/>
    <col min="13822" max="13822" width="18" style="63" customWidth="1"/>
    <col min="13823" max="13823" width="0" style="63" hidden="1" customWidth="1"/>
    <col min="13824" max="13824" width="18" style="63" customWidth="1"/>
    <col min="13825" max="13825" width="15.140625" style="63" customWidth="1"/>
    <col min="13826" max="13826" width="34.85546875" style="63" customWidth="1"/>
    <col min="13827" max="13827" width="0" style="63" hidden="1" customWidth="1"/>
    <col min="13828" max="13828" width="12.85546875" style="63" bestFit="1" customWidth="1"/>
    <col min="13829" max="14074" width="11.42578125" style="63"/>
    <col min="14075" max="14075" width="99.7109375" style="63" customWidth="1"/>
    <col min="14076" max="14076" width="27.7109375" style="63" customWidth="1"/>
    <col min="14077" max="14077" width="26.42578125" style="63" customWidth="1"/>
    <col min="14078" max="14078" width="18" style="63" customWidth="1"/>
    <col min="14079" max="14079" width="0" style="63" hidden="1" customWidth="1"/>
    <col min="14080" max="14080" width="18" style="63" customWidth="1"/>
    <col min="14081" max="14081" width="15.140625" style="63" customWidth="1"/>
    <col min="14082" max="14082" width="34.85546875" style="63" customWidth="1"/>
    <col min="14083" max="14083" width="0" style="63" hidden="1" customWidth="1"/>
    <col min="14084" max="14084" width="12.85546875" style="63" bestFit="1" customWidth="1"/>
    <col min="14085" max="14330" width="11.42578125" style="63"/>
    <col min="14331" max="14331" width="99.7109375" style="63" customWidth="1"/>
    <col min="14332" max="14332" width="27.7109375" style="63" customWidth="1"/>
    <col min="14333" max="14333" width="26.42578125" style="63" customWidth="1"/>
    <col min="14334" max="14334" width="18" style="63" customWidth="1"/>
    <col min="14335" max="14335" width="0" style="63" hidden="1" customWidth="1"/>
    <col min="14336" max="14336" width="18" style="63" customWidth="1"/>
    <col min="14337" max="14337" width="15.140625" style="63" customWidth="1"/>
    <col min="14338" max="14338" width="34.85546875" style="63" customWidth="1"/>
    <col min="14339" max="14339" width="0" style="63" hidden="1" customWidth="1"/>
    <col min="14340" max="14340" width="12.85546875" style="63" bestFit="1" customWidth="1"/>
    <col min="14341" max="14586" width="11.42578125" style="63"/>
    <col min="14587" max="14587" width="99.7109375" style="63" customWidth="1"/>
    <col min="14588" max="14588" width="27.7109375" style="63" customWidth="1"/>
    <col min="14589" max="14589" width="26.42578125" style="63" customWidth="1"/>
    <col min="14590" max="14590" width="18" style="63" customWidth="1"/>
    <col min="14591" max="14591" width="0" style="63" hidden="1" customWidth="1"/>
    <col min="14592" max="14592" width="18" style="63" customWidth="1"/>
    <col min="14593" max="14593" width="15.140625" style="63" customWidth="1"/>
    <col min="14594" max="14594" width="34.85546875" style="63" customWidth="1"/>
    <col min="14595" max="14595" width="0" style="63" hidden="1" customWidth="1"/>
    <col min="14596" max="14596" width="12.85546875" style="63" bestFit="1" customWidth="1"/>
    <col min="14597" max="14842" width="11.42578125" style="63"/>
    <col min="14843" max="14843" width="99.7109375" style="63" customWidth="1"/>
    <col min="14844" max="14844" width="27.7109375" style="63" customWidth="1"/>
    <col min="14845" max="14845" width="26.42578125" style="63" customWidth="1"/>
    <col min="14846" max="14846" width="18" style="63" customWidth="1"/>
    <col min="14847" max="14847" width="0" style="63" hidden="1" customWidth="1"/>
    <col min="14848" max="14848" width="18" style="63" customWidth="1"/>
    <col min="14849" max="14849" width="15.140625" style="63" customWidth="1"/>
    <col min="14850" max="14850" width="34.85546875" style="63" customWidth="1"/>
    <col min="14851" max="14851" width="0" style="63" hidden="1" customWidth="1"/>
    <col min="14852" max="14852" width="12.85546875" style="63" bestFit="1" customWidth="1"/>
    <col min="14853" max="15098" width="11.42578125" style="63"/>
    <col min="15099" max="15099" width="99.7109375" style="63" customWidth="1"/>
    <col min="15100" max="15100" width="27.7109375" style="63" customWidth="1"/>
    <col min="15101" max="15101" width="26.42578125" style="63" customWidth="1"/>
    <col min="15102" max="15102" width="18" style="63" customWidth="1"/>
    <col min="15103" max="15103" width="0" style="63" hidden="1" customWidth="1"/>
    <col min="15104" max="15104" width="18" style="63" customWidth="1"/>
    <col min="15105" max="15105" width="15.140625" style="63" customWidth="1"/>
    <col min="15106" max="15106" width="34.85546875" style="63" customWidth="1"/>
    <col min="15107" max="15107" width="0" style="63" hidden="1" customWidth="1"/>
    <col min="15108" max="15108" width="12.85546875" style="63" bestFit="1" customWidth="1"/>
    <col min="15109" max="15354" width="11.42578125" style="63"/>
    <col min="15355" max="15355" width="99.7109375" style="63" customWidth="1"/>
    <col min="15356" max="15356" width="27.7109375" style="63" customWidth="1"/>
    <col min="15357" max="15357" width="26.42578125" style="63" customWidth="1"/>
    <col min="15358" max="15358" width="18" style="63" customWidth="1"/>
    <col min="15359" max="15359" width="0" style="63" hidden="1" customWidth="1"/>
    <col min="15360" max="15360" width="18" style="63" customWidth="1"/>
    <col min="15361" max="15361" width="15.140625" style="63" customWidth="1"/>
    <col min="15362" max="15362" width="34.85546875" style="63" customWidth="1"/>
    <col min="15363" max="15363" width="0" style="63" hidden="1" customWidth="1"/>
    <col min="15364" max="15364" width="12.85546875" style="63" bestFit="1" customWidth="1"/>
    <col min="15365" max="15610" width="11.42578125" style="63"/>
    <col min="15611" max="15611" width="99.7109375" style="63" customWidth="1"/>
    <col min="15612" max="15612" width="27.7109375" style="63" customWidth="1"/>
    <col min="15613" max="15613" width="26.42578125" style="63" customWidth="1"/>
    <col min="15614" max="15614" width="18" style="63" customWidth="1"/>
    <col min="15615" max="15615" width="0" style="63" hidden="1" customWidth="1"/>
    <col min="15616" max="15616" width="18" style="63" customWidth="1"/>
    <col min="15617" max="15617" width="15.140625" style="63" customWidth="1"/>
    <col min="15618" max="15618" width="34.85546875" style="63" customWidth="1"/>
    <col min="15619" max="15619" width="0" style="63" hidden="1" customWidth="1"/>
    <col min="15620" max="15620" width="12.85546875" style="63" bestFit="1" customWidth="1"/>
    <col min="15621" max="15866" width="11.42578125" style="63"/>
    <col min="15867" max="15867" width="99.7109375" style="63" customWidth="1"/>
    <col min="15868" max="15868" width="27.7109375" style="63" customWidth="1"/>
    <col min="15869" max="15869" width="26.42578125" style="63" customWidth="1"/>
    <col min="15870" max="15870" width="18" style="63" customWidth="1"/>
    <col min="15871" max="15871" width="0" style="63" hidden="1" customWidth="1"/>
    <col min="15872" max="15872" width="18" style="63" customWidth="1"/>
    <col min="15873" max="15873" width="15.140625" style="63" customWidth="1"/>
    <col min="15874" max="15874" width="34.85546875" style="63" customWidth="1"/>
    <col min="15875" max="15875" width="0" style="63" hidden="1" customWidth="1"/>
    <col min="15876" max="15876" width="12.85546875" style="63" bestFit="1" customWidth="1"/>
    <col min="15877" max="16122" width="11.42578125" style="63"/>
    <col min="16123" max="16123" width="99.7109375" style="63" customWidth="1"/>
    <col min="16124" max="16124" width="27.7109375" style="63" customWidth="1"/>
    <col min="16125" max="16125" width="26.42578125" style="63" customWidth="1"/>
    <col min="16126" max="16126" width="18" style="63" customWidth="1"/>
    <col min="16127" max="16127" width="0" style="63" hidden="1" customWidth="1"/>
    <col min="16128" max="16128" width="18" style="63" customWidth="1"/>
    <col min="16129" max="16129" width="15.140625" style="63" customWidth="1"/>
    <col min="16130" max="16130" width="34.85546875" style="63" customWidth="1"/>
    <col min="16131" max="16131" width="0" style="63" hidden="1" customWidth="1"/>
    <col min="16132" max="16132" width="12.85546875" style="63" bestFit="1" customWidth="1"/>
    <col min="16133" max="16384" width="11.42578125" style="63"/>
  </cols>
  <sheetData>
    <row r="1" spans="1:10" s="105" customFormat="1" ht="42.75" customHeight="1">
      <c r="A1" s="242" t="s">
        <v>73</v>
      </c>
      <c r="B1" s="242"/>
      <c r="C1" s="242"/>
      <c r="D1" s="242"/>
      <c r="E1" s="242"/>
      <c r="F1" s="242"/>
    </row>
    <row r="2" spans="1:10" s="105" customFormat="1" ht="23.25">
      <c r="A2" s="106" t="s">
        <v>57</v>
      </c>
      <c r="B2" s="107"/>
      <c r="C2" s="109"/>
      <c r="D2" s="110"/>
      <c r="E2" s="111"/>
      <c r="F2" s="112"/>
    </row>
    <row r="3" spans="1:10" s="105" customFormat="1" ht="23.25">
      <c r="A3" s="106" t="s">
        <v>74</v>
      </c>
      <c r="B3" s="106"/>
      <c r="C3" s="111"/>
      <c r="D3" s="113"/>
      <c r="E3" s="111"/>
      <c r="F3" s="114"/>
    </row>
    <row r="4" spans="1:10" s="105" customFormat="1" ht="24">
      <c r="A4" s="115"/>
      <c r="B4" s="243" t="s">
        <v>119</v>
      </c>
      <c r="C4" s="243"/>
      <c r="D4" s="243"/>
      <c r="E4" s="116"/>
      <c r="F4" s="117"/>
    </row>
    <row r="5" spans="1:10" s="121" customFormat="1" ht="58.5">
      <c r="A5" s="118" t="s">
        <v>75</v>
      </c>
      <c r="B5" s="119" t="s">
        <v>8</v>
      </c>
      <c r="C5" s="120" t="s">
        <v>76</v>
      </c>
      <c r="D5" s="120" t="s">
        <v>29</v>
      </c>
      <c r="E5" s="119" t="s">
        <v>77</v>
      </c>
      <c r="F5" s="119" t="s">
        <v>28</v>
      </c>
    </row>
    <row r="6" spans="1:10" s="89" customFormat="1" ht="36" customHeight="1">
      <c r="A6" s="187" t="s">
        <v>120</v>
      </c>
      <c r="B6" s="187"/>
      <c r="C6" s="122"/>
      <c r="D6" s="122"/>
      <c r="E6" s="122"/>
      <c r="F6" s="87"/>
      <c r="G6" s="87"/>
      <c r="H6" s="87"/>
      <c r="I6" s="88"/>
      <c r="J6" s="87"/>
    </row>
    <row r="7" spans="1:10" s="18" customFormat="1" ht="34.5" customHeight="1">
      <c r="A7" s="31" t="s">
        <v>92</v>
      </c>
      <c r="B7" s="85"/>
      <c r="C7" s="32">
        <f>C8+C9+C10+C11+C12+C13+C14+C15+C16+C17+C18+C19+C20+C21+C22</f>
        <v>6110000</v>
      </c>
      <c r="D7" s="32">
        <f>D8+D9+D10+D11+D12+D13+D14+D15+D16+D17+D18+D19+D20+D21+D22</f>
        <v>880000</v>
      </c>
      <c r="E7" s="85"/>
      <c r="F7" s="32"/>
    </row>
    <row r="8" spans="1:10" s="143" customFormat="1" ht="56.25">
      <c r="A8" s="138" t="s">
        <v>123</v>
      </c>
      <c r="B8" s="139" t="s">
        <v>124</v>
      </c>
      <c r="C8" s="140">
        <v>900000</v>
      </c>
      <c r="D8" s="140">
        <v>400000</v>
      </c>
      <c r="E8" s="141" t="s">
        <v>125</v>
      </c>
      <c r="F8" s="142"/>
    </row>
    <row r="9" spans="1:10" s="143" customFormat="1" ht="37.5">
      <c r="A9" s="144" t="s">
        <v>126</v>
      </c>
      <c r="B9" s="145" t="s">
        <v>127</v>
      </c>
      <c r="C9" s="140">
        <v>250000</v>
      </c>
      <c r="D9" s="140">
        <v>20000</v>
      </c>
      <c r="E9" s="141" t="s">
        <v>128</v>
      </c>
      <c r="F9" s="142" t="s">
        <v>129</v>
      </c>
    </row>
    <row r="10" spans="1:10" s="143" customFormat="1" ht="37.5">
      <c r="A10" s="144" t="s">
        <v>130</v>
      </c>
      <c r="B10" s="145" t="s">
        <v>131</v>
      </c>
      <c r="C10" s="140">
        <v>250000</v>
      </c>
      <c r="D10" s="140">
        <v>20000</v>
      </c>
      <c r="E10" s="141" t="s">
        <v>128</v>
      </c>
      <c r="F10" s="142" t="s">
        <v>129</v>
      </c>
    </row>
    <row r="11" spans="1:10" s="143" customFormat="1" ht="37.5">
      <c r="A11" s="144" t="s">
        <v>132</v>
      </c>
      <c r="B11" s="145" t="s">
        <v>133</v>
      </c>
      <c r="C11" s="140">
        <v>50000</v>
      </c>
      <c r="D11" s="140">
        <v>20000</v>
      </c>
      <c r="E11" s="141" t="s">
        <v>125</v>
      </c>
      <c r="F11" s="142" t="s">
        <v>134</v>
      </c>
    </row>
    <row r="12" spans="1:10" s="143" customFormat="1" ht="37.5">
      <c r="A12" s="144" t="s">
        <v>135</v>
      </c>
      <c r="B12" s="146" t="s">
        <v>136</v>
      </c>
      <c r="C12" s="140">
        <v>500000</v>
      </c>
      <c r="D12" s="140">
        <v>50000</v>
      </c>
      <c r="E12" s="141" t="s">
        <v>137</v>
      </c>
      <c r="F12" s="142" t="s">
        <v>138</v>
      </c>
    </row>
    <row r="13" spans="1:10" s="143" customFormat="1" ht="37.5">
      <c r="A13" s="144" t="s">
        <v>139</v>
      </c>
      <c r="B13" s="145" t="s">
        <v>140</v>
      </c>
      <c r="C13" s="140">
        <v>250000</v>
      </c>
      <c r="D13" s="140">
        <v>20000</v>
      </c>
      <c r="E13" s="141" t="s">
        <v>128</v>
      </c>
      <c r="F13" s="142" t="s">
        <v>129</v>
      </c>
    </row>
    <row r="14" spans="1:10" s="143" customFormat="1" ht="37.5">
      <c r="A14" s="144" t="s">
        <v>141</v>
      </c>
      <c r="B14" s="145" t="s">
        <v>142</v>
      </c>
      <c r="C14" s="140">
        <v>250000</v>
      </c>
      <c r="D14" s="140">
        <v>20000</v>
      </c>
      <c r="E14" s="141" t="s">
        <v>128</v>
      </c>
      <c r="F14" s="142" t="s">
        <v>129</v>
      </c>
    </row>
    <row r="15" spans="1:10" s="143" customFormat="1" ht="37.5">
      <c r="A15" s="144" t="s">
        <v>143</v>
      </c>
      <c r="B15" s="145" t="s">
        <v>144</v>
      </c>
      <c r="C15" s="140">
        <v>250000</v>
      </c>
      <c r="D15" s="140">
        <v>20000</v>
      </c>
      <c r="E15" s="141" t="s">
        <v>128</v>
      </c>
      <c r="F15" s="142" t="s">
        <v>129</v>
      </c>
    </row>
    <row r="16" spans="1:10" s="143" customFormat="1" ht="37.5">
      <c r="A16" s="144" t="s">
        <v>145</v>
      </c>
      <c r="B16" s="145" t="s">
        <v>146</v>
      </c>
      <c r="C16" s="140">
        <v>250000</v>
      </c>
      <c r="D16" s="140">
        <v>20000</v>
      </c>
      <c r="E16" s="141" t="s">
        <v>128</v>
      </c>
      <c r="F16" s="142" t="s">
        <v>129</v>
      </c>
    </row>
    <row r="17" spans="1:6" s="143" customFormat="1" ht="37.5">
      <c r="A17" s="144" t="s">
        <v>147</v>
      </c>
      <c r="B17" s="145" t="s">
        <v>148</v>
      </c>
      <c r="C17" s="140">
        <v>250000</v>
      </c>
      <c r="D17" s="140">
        <v>20000</v>
      </c>
      <c r="E17" s="141" t="s">
        <v>128</v>
      </c>
      <c r="F17" s="142" t="s">
        <v>129</v>
      </c>
    </row>
    <row r="18" spans="1:6" s="143" customFormat="1" ht="20.25">
      <c r="A18" s="144" t="s">
        <v>149</v>
      </c>
      <c r="B18" s="145" t="s">
        <v>150</v>
      </c>
      <c r="C18" s="140">
        <v>2000000</v>
      </c>
      <c r="D18" s="140">
        <v>50000</v>
      </c>
      <c r="E18" s="141" t="s">
        <v>151</v>
      </c>
      <c r="F18" s="142" t="s">
        <v>129</v>
      </c>
    </row>
    <row r="19" spans="1:6" s="143" customFormat="1" ht="37.5">
      <c r="A19" s="144" t="s">
        <v>152</v>
      </c>
      <c r="B19" s="145" t="s">
        <v>153</v>
      </c>
      <c r="C19" s="140">
        <v>250000</v>
      </c>
      <c r="D19" s="140">
        <v>20000</v>
      </c>
      <c r="E19" s="141" t="s">
        <v>128</v>
      </c>
      <c r="F19" s="142" t="s">
        <v>129</v>
      </c>
    </row>
    <row r="20" spans="1:6" s="143" customFormat="1" ht="37.5">
      <c r="A20" s="144" t="s">
        <v>154</v>
      </c>
      <c r="B20" s="145" t="s">
        <v>133</v>
      </c>
      <c r="C20" s="140">
        <v>250000</v>
      </c>
      <c r="D20" s="140">
        <v>20000</v>
      </c>
      <c r="E20" s="141" t="s">
        <v>128</v>
      </c>
      <c r="F20" s="142" t="s">
        <v>129</v>
      </c>
    </row>
    <row r="21" spans="1:6" s="143" customFormat="1" ht="37.5">
      <c r="A21" s="144" t="s">
        <v>155</v>
      </c>
      <c r="B21" s="145" t="s">
        <v>133</v>
      </c>
      <c r="C21" s="140">
        <v>250000</v>
      </c>
      <c r="D21" s="140">
        <v>20000</v>
      </c>
      <c r="E21" s="141" t="s">
        <v>128</v>
      </c>
      <c r="F21" s="142" t="s">
        <v>129</v>
      </c>
    </row>
    <row r="22" spans="1:6" s="143" customFormat="1" ht="37.5">
      <c r="A22" s="147" t="s">
        <v>156</v>
      </c>
      <c r="B22" s="139" t="s">
        <v>124</v>
      </c>
      <c r="C22" s="140">
        <v>160000</v>
      </c>
      <c r="D22" s="140">
        <v>160000</v>
      </c>
      <c r="E22" s="141" t="s">
        <v>157</v>
      </c>
      <c r="F22" s="148"/>
    </row>
    <row r="23" spans="1:6" s="18" customFormat="1" ht="34.5" customHeight="1">
      <c r="A23" s="31" t="s">
        <v>94</v>
      </c>
      <c r="B23" s="85"/>
      <c r="C23" s="32"/>
      <c r="D23" s="85"/>
      <c r="E23" s="85"/>
      <c r="F23" s="32"/>
    </row>
    <row r="24" spans="1:6" s="18" customFormat="1" ht="34.5" customHeight="1">
      <c r="A24" s="31" t="s">
        <v>47</v>
      </c>
      <c r="B24" s="85"/>
      <c r="C24" s="32"/>
      <c r="D24" s="85"/>
      <c r="E24" s="85"/>
      <c r="F24" s="32"/>
    </row>
  </sheetData>
  <mergeCells count="3">
    <mergeCell ref="A1:F1"/>
    <mergeCell ref="B4:D4"/>
    <mergeCell ref="A6:B6"/>
  </mergeCells>
  <pageMargins left="0.74803149606299213" right="0" top="0.39370078740157483" bottom="0.39370078740157483" header="0" footer="0.39370078740157483"/>
  <pageSetup paperSize="9" scale="5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3"/>
  <sheetViews>
    <sheetView view="pageBreakPreview" topLeftCell="A9" zoomScale="69" zoomScaleSheetLayoutView="69" workbookViewId="0">
      <selection activeCell="B10" sqref="B10"/>
    </sheetView>
  </sheetViews>
  <sheetFormatPr baseColWidth="10" defaultRowHeight="15.75"/>
  <cols>
    <col min="1" max="1" width="60.42578125" style="65" customWidth="1"/>
    <col min="2" max="2" width="41.28515625" style="65" customWidth="1"/>
    <col min="3" max="3" width="14.5703125" style="66" customWidth="1"/>
    <col min="4" max="5" width="15" style="67" customWidth="1"/>
    <col min="6" max="6" width="18.28515625" style="67" customWidth="1"/>
    <col min="7" max="7" width="45.42578125" style="67" customWidth="1"/>
    <col min="8" max="249" width="11.42578125" style="68" customWidth="1"/>
    <col min="250" max="250" width="51.7109375" style="68" customWidth="1"/>
    <col min="251" max="251" width="14.5703125" style="68" customWidth="1"/>
    <col min="252" max="252" width="15.5703125" style="68"/>
    <col min="253" max="253" width="44.7109375" style="68" customWidth="1"/>
    <col min="254" max="254" width="32.85546875" style="68" customWidth="1"/>
    <col min="255" max="255" width="14.5703125" style="68" customWidth="1"/>
    <col min="256" max="256" width="15.7109375" style="68" customWidth="1"/>
    <col min="257" max="257" width="15.42578125" style="68" customWidth="1"/>
    <col min="258" max="258" width="0" style="68" hidden="1" customWidth="1"/>
    <col min="259" max="259" width="18.28515625" style="68" customWidth="1"/>
    <col min="260" max="260" width="54" style="68" customWidth="1"/>
    <col min="261" max="505" width="11.42578125" style="68" customWidth="1"/>
    <col min="506" max="506" width="51.7109375" style="68" customWidth="1"/>
    <col min="507" max="507" width="14.5703125" style="68" customWidth="1"/>
    <col min="508" max="508" width="15.5703125" style="68"/>
    <col min="509" max="509" width="44.7109375" style="68" customWidth="1"/>
    <col min="510" max="510" width="32.85546875" style="68" customWidth="1"/>
    <col min="511" max="511" width="14.5703125" style="68" customWidth="1"/>
    <col min="512" max="512" width="15.7109375" style="68" customWidth="1"/>
    <col min="513" max="513" width="15.42578125" style="68" customWidth="1"/>
    <col min="514" max="514" width="0" style="68" hidden="1" customWidth="1"/>
    <col min="515" max="515" width="18.28515625" style="68" customWidth="1"/>
    <col min="516" max="516" width="54" style="68" customWidth="1"/>
    <col min="517" max="761" width="11.42578125" style="68" customWidth="1"/>
    <col min="762" max="762" width="51.7109375" style="68" customWidth="1"/>
    <col min="763" max="763" width="14.5703125" style="68" customWidth="1"/>
    <col min="764" max="764" width="15.5703125" style="68"/>
    <col min="765" max="765" width="44.7109375" style="68" customWidth="1"/>
    <col min="766" max="766" width="32.85546875" style="68" customWidth="1"/>
    <col min="767" max="767" width="14.5703125" style="68" customWidth="1"/>
    <col min="768" max="768" width="15.7109375" style="68" customWidth="1"/>
    <col min="769" max="769" width="15.42578125" style="68" customWidth="1"/>
    <col min="770" max="770" width="0" style="68" hidden="1" customWidth="1"/>
    <col min="771" max="771" width="18.28515625" style="68" customWidth="1"/>
    <col min="772" max="772" width="54" style="68" customWidth="1"/>
    <col min="773" max="1017" width="11.42578125" style="68" customWidth="1"/>
    <col min="1018" max="1018" width="51.7109375" style="68" customWidth="1"/>
    <col min="1019" max="1019" width="14.5703125" style="68" customWidth="1"/>
    <col min="1020" max="1020" width="15.5703125" style="68"/>
    <col min="1021" max="1021" width="44.7109375" style="68" customWidth="1"/>
    <col min="1022" max="1022" width="32.85546875" style="68" customWidth="1"/>
    <col min="1023" max="1023" width="14.5703125" style="68" customWidth="1"/>
    <col min="1024" max="1024" width="15.7109375" style="68" customWidth="1"/>
    <col min="1025" max="1025" width="15.42578125" style="68" customWidth="1"/>
    <col min="1026" max="1026" width="0" style="68" hidden="1" customWidth="1"/>
    <col min="1027" max="1027" width="18.28515625" style="68" customWidth="1"/>
    <col min="1028" max="1028" width="54" style="68" customWidth="1"/>
    <col min="1029" max="1273" width="11.42578125" style="68" customWidth="1"/>
    <col min="1274" max="1274" width="51.7109375" style="68" customWidth="1"/>
    <col min="1275" max="1275" width="14.5703125" style="68" customWidth="1"/>
    <col min="1276" max="1276" width="15.5703125" style="68"/>
    <col min="1277" max="1277" width="44.7109375" style="68" customWidth="1"/>
    <col min="1278" max="1278" width="32.85546875" style="68" customWidth="1"/>
    <col min="1279" max="1279" width="14.5703125" style="68" customWidth="1"/>
    <col min="1280" max="1280" width="15.7109375" style="68" customWidth="1"/>
    <col min="1281" max="1281" width="15.42578125" style="68" customWidth="1"/>
    <col min="1282" max="1282" width="0" style="68" hidden="1" customWidth="1"/>
    <col min="1283" max="1283" width="18.28515625" style="68" customWidth="1"/>
    <col min="1284" max="1284" width="54" style="68" customWidth="1"/>
    <col min="1285" max="1529" width="11.42578125" style="68" customWidth="1"/>
    <col min="1530" max="1530" width="51.7109375" style="68" customWidth="1"/>
    <col min="1531" max="1531" width="14.5703125" style="68" customWidth="1"/>
    <col min="1532" max="1532" width="15.5703125" style="68"/>
    <col min="1533" max="1533" width="44.7109375" style="68" customWidth="1"/>
    <col min="1534" max="1534" width="32.85546875" style="68" customWidth="1"/>
    <col min="1535" max="1535" width="14.5703125" style="68" customWidth="1"/>
    <col min="1536" max="1536" width="15.7109375" style="68" customWidth="1"/>
    <col min="1537" max="1537" width="15.42578125" style="68" customWidth="1"/>
    <col min="1538" max="1538" width="0" style="68" hidden="1" customWidth="1"/>
    <col min="1539" max="1539" width="18.28515625" style="68" customWidth="1"/>
    <col min="1540" max="1540" width="54" style="68" customWidth="1"/>
    <col min="1541" max="1785" width="11.42578125" style="68" customWidth="1"/>
    <col min="1786" max="1786" width="51.7109375" style="68" customWidth="1"/>
    <col min="1787" max="1787" width="14.5703125" style="68" customWidth="1"/>
    <col min="1788" max="1788" width="15.5703125" style="68"/>
    <col min="1789" max="1789" width="44.7109375" style="68" customWidth="1"/>
    <col min="1790" max="1790" width="32.85546875" style="68" customWidth="1"/>
    <col min="1791" max="1791" width="14.5703125" style="68" customWidth="1"/>
    <col min="1792" max="1792" width="15.7109375" style="68" customWidth="1"/>
    <col min="1793" max="1793" width="15.42578125" style="68" customWidth="1"/>
    <col min="1794" max="1794" width="0" style="68" hidden="1" customWidth="1"/>
    <col min="1795" max="1795" width="18.28515625" style="68" customWidth="1"/>
    <col min="1796" max="1796" width="54" style="68" customWidth="1"/>
    <col min="1797" max="2041" width="11.42578125" style="68" customWidth="1"/>
    <col min="2042" max="2042" width="51.7109375" style="68" customWidth="1"/>
    <col min="2043" max="2043" width="14.5703125" style="68" customWidth="1"/>
    <col min="2044" max="2044" width="15.5703125" style="68"/>
    <col min="2045" max="2045" width="44.7109375" style="68" customWidth="1"/>
    <col min="2046" max="2046" width="32.85546875" style="68" customWidth="1"/>
    <col min="2047" max="2047" width="14.5703125" style="68" customWidth="1"/>
    <col min="2048" max="2048" width="15.7109375" style="68" customWidth="1"/>
    <col min="2049" max="2049" width="15.42578125" style="68" customWidth="1"/>
    <col min="2050" max="2050" width="0" style="68" hidden="1" customWidth="1"/>
    <col min="2051" max="2051" width="18.28515625" style="68" customWidth="1"/>
    <col min="2052" max="2052" width="54" style="68" customWidth="1"/>
    <col min="2053" max="2297" width="11.42578125" style="68" customWidth="1"/>
    <col min="2298" max="2298" width="51.7109375" style="68" customWidth="1"/>
    <col min="2299" max="2299" width="14.5703125" style="68" customWidth="1"/>
    <col min="2300" max="2300" width="15.5703125" style="68"/>
    <col min="2301" max="2301" width="44.7109375" style="68" customWidth="1"/>
    <col min="2302" max="2302" width="32.85546875" style="68" customWidth="1"/>
    <col min="2303" max="2303" width="14.5703125" style="68" customWidth="1"/>
    <col min="2304" max="2304" width="15.7109375" style="68" customWidth="1"/>
    <col min="2305" max="2305" width="15.42578125" style="68" customWidth="1"/>
    <col min="2306" max="2306" width="0" style="68" hidden="1" customWidth="1"/>
    <col min="2307" max="2307" width="18.28515625" style="68" customWidth="1"/>
    <col min="2308" max="2308" width="54" style="68" customWidth="1"/>
    <col min="2309" max="2553" width="11.42578125" style="68" customWidth="1"/>
    <col min="2554" max="2554" width="51.7109375" style="68" customWidth="1"/>
    <col min="2555" max="2555" width="14.5703125" style="68" customWidth="1"/>
    <col min="2556" max="2556" width="15.5703125" style="68"/>
    <col min="2557" max="2557" width="44.7109375" style="68" customWidth="1"/>
    <col min="2558" max="2558" width="32.85546875" style="68" customWidth="1"/>
    <col min="2559" max="2559" width="14.5703125" style="68" customWidth="1"/>
    <col min="2560" max="2560" width="15.7109375" style="68" customWidth="1"/>
    <col min="2561" max="2561" width="15.42578125" style="68" customWidth="1"/>
    <col min="2562" max="2562" width="0" style="68" hidden="1" customWidth="1"/>
    <col min="2563" max="2563" width="18.28515625" style="68" customWidth="1"/>
    <col min="2564" max="2564" width="54" style="68" customWidth="1"/>
    <col min="2565" max="2809" width="11.42578125" style="68" customWidth="1"/>
    <col min="2810" max="2810" width="51.7109375" style="68" customWidth="1"/>
    <col min="2811" max="2811" width="14.5703125" style="68" customWidth="1"/>
    <col min="2812" max="2812" width="15.5703125" style="68"/>
    <col min="2813" max="2813" width="44.7109375" style="68" customWidth="1"/>
    <col min="2814" max="2814" width="32.85546875" style="68" customWidth="1"/>
    <col min="2815" max="2815" width="14.5703125" style="68" customWidth="1"/>
    <col min="2816" max="2816" width="15.7109375" style="68" customWidth="1"/>
    <col min="2817" max="2817" width="15.42578125" style="68" customWidth="1"/>
    <col min="2818" max="2818" width="0" style="68" hidden="1" customWidth="1"/>
    <col min="2819" max="2819" width="18.28515625" style="68" customWidth="1"/>
    <col min="2820" max="2820" width="54" style="68" customWidth="1"/>
    <col min="2821" max="3065" width="11.42578125" style="68" customWidth="1"/>
    <col min="3066" max="3066" width="51.7109375" style="68" customWidth="1"/>
    <col min="3067" max="3067" width="14.5703125" style="68" customWidth="1"/>
    <col min="3068" max="3068" width="15.5703125" style="68"/>
    <col min="3069" max="3069" width="44.7109375" style="68" customWidth="1"/>
    <col min="3070" max="3070" width="32.85546875" style="68" customWidth="1"/>
    <col min="3071" max="3071" width="14.5703125" style="68" customWidth="1"/>
    <col min="3072" max="3072" width="15.7109375" style="68" customWidth="1"/>
    <col min="3073" max="3073" width="15.42578125" style="68" customWidth="1"/>
    <col min="3074" max="3074" width="0" style="68" hidden="1" customWidth="1"/>
    <col min="3075" max="3075" width="18.28515625" style="68" customWidth="1"/>
    <col min="3076" max="3076" width="54" style="68" customWidth="1"/>
    <col min="3077" max="3321" width="11.42578125" style="68" customWidth="1"/>
    <col min="3322" max="3322" width="51.7109375" style="68" customWidth="1"/>
    <col min="3323" max="3323" width="14.5703125" style="68" customWidth="1"/>
    <col min="3324" max="3324" width="15.5703125" style="68"/>
    <col min="3325" max="3325" width="44.7109375" style="68" customWidth="1"/>
    <col min="3326" max="3326" width="32.85546875" style="68" customWidth="1"/>
    <col min="3327" max="3327" width="14.5703125" style="68" customWidth="1"/>
    <col min="3328" max="3328" width="15.7109375" style="68" customWidth="1"/>
    <col min="3329" max="3329" width="15.42578125" style="68" customWidth="1"/>
    <col min="3330" max="3330" width="0" style="68" hidden="1" customWidth="1"/>
    <col min="3331" max="3331" width="18.28515625" style="68" customWidth="1"/>
    <col min="3332" max="3332" width="54" style="68" customWidth="1"/>
    <col min="3333" max="3577" width="11.42578125" style="68" customWidth="1"/>
    <col min="3578" max="3578" width="51.7109375" style="68" customWidth="1"/>
    <col min="3579" max="3579" width="14.5703125" style="68" customWidth="1"/>
    <col min="3580" max="3580" width="15.5703125" style="68"/>
    <col min="3581" max="3581" width="44.7109375" style="68" customWidth="1"/>
    <col min="3582" max="3582" width="32.85546875" style="68" customWidth="1"/>
    <col min="3583" max="3583" width="14.5703125" style="68" customWidth="1"/>
    <col min="3584" max="3584" width="15.7109375" style="68" customWidth="1"/>
    <col min="3585" max="3585" width="15.42578125" style="68" customWidth="1"/>
    <col min="3586" max="3586" width="0" style="68" hidden="1" customWidth="1"/>
    <col min="3587" max="3587" width="18.28515625" style="68" customWidth="1"/>
    <col min="3588" max="3588" width="54" style="68" customWidth="1"/>
    <col min="3589" max="3833" width="11.42578125" style="68" customWidth="1"/>
    <col min="3834" max="3834" width="51.7109375" style="68" customWidth="1"/>
    <col min="3835" max="3835" width="14.5703125" style="68" customWidth="1"/>
    <col min="3836" max="3836" width="15.5703125" style="68"/>
    <col min="3837" max="3837" width="44.7109375" style="68" customWidth="1"/>
    <col min="3838" max="3838" width="32.85546875" style="68" customWidth="1"/>
    <col min="3839" max="3839" width="14.5703125" style="68" customWidth="1"/>
    <col min="3840" max="3840" width="15.7109375" style="68" customWidth="1"/>
    <col min="3841" max="3841" width="15.42578125" style="68" customWidth="1"/>
    <col min="3842" max="3842" width="0" style="68" hidden="1" customWidth="1"/>
    <col min="3843" max="3843" width="18.28515625" style="68" customWidth="1"/>
    <col min="3844" max="3844" width="54" style="68" customWidth="1"/>
    <col min="3845" max="4089" width="11.42578125" style="68" customWidth="1"/>
    <col min="4090" max="4090" width="51.7109375" style="68" customWidth="1"/>
    <col min="4091" max="4091" width="14.5703125" style="68" customWidth="1"/>
    <col min="4092" max="4092" width="15.5703125" style="68"/>
    <col min="4093" max="4093" width="44.7109375" style="68" customWidth="1"/>
    <col min="4094" max="4094" width="32.85546875" style="68" customWidth="1"/>
    <col min="4095" max="4095" width="14.5703125" style="68" customWidth="1"/>
    <col min="4096" max="4096" width="15.7109375" style="68" customWidth="1"/>
    <col min="4097" max="4097" width="15.42578125" style="68" customWidth="1"/>
    <col min="4098" max="4098" width="0" style="68" hidden="1" customWidth="1"/>
    <col min="4099" max="4099" width="18.28515625" style="68" customWidth="1"/>
    <col min="4100" max="4100" width="54" style="68" customWidth="1"/>
    <col min="4101" max="4345" width="11.42578125" style="68" customWidth="1"/>
    <col min="4346" max="4346" width="51.7109375" style="68" customWidth="1"/>
    <col min="4347" max="4347" width="14.5703125" style="68" customWidth="1"/>
    <col min="4348" max="4348" width="15.5703125" style="68"/>
    <col min="4349" max="4349" width="44.7109375" style="68" customWidth="1"/>
    <col min="4350" max="4350" width="32.85546875" style="68" customWidth="1"/>
    <col min="4351" max="4351" width="14.5703125" style="68" customWidth="1"/>
    <col min="4352" max="4352" width="15.7109375" style="68" customWidth="1"/>
    <col min="4353" max="4353" width="15.42578125" style="68" customWidth="1"/>
    <col min="4354" max="4354" width="0" style="68" hidden="1" customWidth="1"/>
    <col min="4355" max="4355" width="18.28515625" style="68" customWidth="1"/>
    <col min="4356" max="4356" width="54" style="68" customWidth="1"/>
    <col min="4357" max="4601" width="11.42578125" style="68" customWidth="1"/>
    <col min="4602" max="4602" width="51.7109375" style="68" customWidth="1"/>
    <col min="4603" max="4603" width="14.5703125" style="68" customWidth="1"/>
    <col min="4604" max="4604" width="15.5703125" style="68"/>
    <col min="4605" max="4605" width="44.7109375" style="68" customWidth="1"/>
    <col min="4606" max="4606" width="32.85546875" style="68" customWidth="1"/>
    <col min="4607" max="4607" width="14.5703125" style="68" customWidth="1"/>
    <col min="4608" max="4608" width="15.7109375" style="68" customWidth="1"/>
    <col min="4609" max="4609" width="15.42578125" style="68" customWidth="1"/>
    <col min="4610" max="4610" width="0" style="68" hidden="1" customWidth="1"/>
    <col min="4611" max="4611" width="18.28515625" style="68" customWidth="1"/>
    <col min="4612" max="4612" width="54" style="68" customWidth="1"/>
    <col min="4613" max="4857" width="11.42578125" style="68" customWidth="1"/>
    <col min="4858" max="4858" width="51.7109375" style="68" customWidth="1"/>
    <col min="4859" max="4859" width="14.5703125" style="68" customWidth="1"/>
    <col min="4860" max="4860" width="15.5703125" style="68"/>
    <col min="4861" max="4861" width="44.7109375" style="68" customWidth="1"/>
    <col min="4862" max="4862" width="32.85546875" style="68" customWidth="1"/>
    <col min="4863" max="4863" width="14.5703125" style="68" customWidth="1"/>
    <col min="4864" max="4864" width="15.7109375" style="68" customWidth="1"/>
    <col min="4865" max="4865" width="15.42578125" style="68" customWidth="1"/>
    <col min="4866" max="4866" width="0" style="68" hidden="1" customWidth="1"/>
    <col min="4867" max="4867" width="18.28515625" style="68" customWidth="1"/>
    <col min="4868" max="4868" width="54" style="68" customWidth="1"/>
    <col min="4869" max="5113" width="11.42578125" style="68" customWidth="1"/>
    <col min="5114" max="5114" width="51.7109375" style="68" customWidth="1"/>
    <col min="5115" max="5115" width="14.5703125" style="68" customWidth="1"/>
    <col min="5116" max="5116" width="15.5703125" style="68"/>
    <col min="5117" max="5117" width="44.7109375" style="68" customWidth="1"/>
    <col min="5118" max="5118" width="32.85546875" style="68" customWidth="1"/>
    <col min="5119" max="5119" width="14.5703125" style="68" customWidth="1"/>
    <col min="5120" max="5120" width="15.7109375" style="68" customWidth="1"/>
    <col min="5121" max="5121" width="15.42578125" style="68" customWidth="1"/>
    <col min="5122" max="5122" width="0" style="68" hidden="1" customWidth="1"/>
    <col min="5123" max="5123" width="18.28515625" style="68" customWidth="1"/>
    <col min="5124" max="5124" width="54" style="68" customWidth="1"/>
    <col min="5125" max="5369" width="11.42578125" style="68" customWidth="1"/>
    <col min="5370" max="5370" width="51.7109375" style="68" customWidth="1"/>
    <col min="5371" max="5371" width="14.5703125" style="68" customWidth="1"/>
    <col min="5372" max="5372" width="15.5703125" style="68"/>
    <col min="5373" max="5373" width="44.7109375" style="68" customWidth="1"/>
    <col min="5374" max="5374" width="32.85546875" style="68" customWidth="1"/>
    <col min="5375" max="5375" width="14.5703125" style="68" customWidth="1"/>
    <col min="5376" max="5376" width="15.7109375" style="68" customWidth="1"/>
    <col min="5377" max="5377" width="15.42578125" style="68" customWidth="1"/>
    <col min="5378" max="5378" width="0" style="68" hidden="1" customWidth="1"/>
    <col min="5379" max="5379" width="18.28515625" style="68" customWidth="1"/>
    <col min="5380" max="5380" width="54" style="68" customWidth="1"/>
    <col min="5381" max="5625" width="11.42578125" style="68" customWidth="1"/>
    <col min="5626" max="5626" width="51.7109375" style="68" customWidth="1"/>
    <col min="5627" max="5627" width="14.5703125" style="68" customWidth="1"/>
    <col min="5628" max="5628" width="15.5703125" style="68"/>
    <col min="5629" max="5629" width="44.7109375" style="68" customWidth="1"/>
    <col min="5630" max="5630" width="32.85546875" style="68" customWidth="1"/>
    <col min="5631" max="5631" width="14.5703125" style="68" customWidth="1"/>
    <col min="5632" max="5632" width="15.7109375" style="68" customWidth="1"/>
    <col min="5633" max="5633" width="15.42578125" style="68" customWidth="1"/>
    <col min="5634" max="5634" width="0" style="68" hidden="1" customWidth="1"/>
    <col min="5635" max="5635" width="18.28515625" style="68" customWidth="1"/>
    <col min="5636" max="5636" width="54" style="68" customWidth="1"/>
    <col min="5637" max="5881" width="11.42578125" style="68" customWidth="1"/>
    <col min="5882" max="5882" width="51.7109375" style="68" customWidth="1"/>
    <col min="5883" max="5883" width="14.5703125" style="68" customWidth="1"/>
    <col min="5884" max="5884" width="15.5703125" style="68"/>
    <col min="5885" max="5885" width="44.7109375" style="68" customWidth="1"/>
    <col min="5886" max="5886" width="32.85546875" style="68" customWidth="1"/>
    <col min="5887" max="5887" width="14.5703125" style="68" customWidth="1"/>
    <col min="5888" max="5888" width="15.7109375" style="68" customWidth="1"/>
    <col min="5889" max="5889" width="15.42578125" style="68" customWidth="1"/>
    <col min="5890" max="5890" width="0" style="68" hidden="1" customWidth="1"/>
    <col min="5891" max="5891" width="18.28515625" style="68" customWidth="1"/>
    <col min="5892" max="5892" width="54" style="68" customWidth="1"/>
    <col min="5893" max="6137" width="11.42578125" style="68" customWidth="1"/>
    <col min="6138" max="6138" width="51.7109375" style="68" customWidth="1"/>
    <col min="6139" max="6139" width="14.5703125" style="68" customWidth="1"/>
    <col min="6140" max="6140" width="15.5703125" style="68"/>
    <col min="6141" max="6141" width="44.7109375" style="68" customWidth="1"/>
    <col min="6142" max="6142" width="32.85546875" style="68" customWidth="1"/>
    <col min="6143" max="6143" width="14.5703125" style="68" customWidth="1"/>
    <col min="6144" max="6144" width="15.7109375" style="68" customWidth="1"/>
    <col min="6145" max="6145" width="15.42578125" style="68" customWidth="1"/>
    <col min="6146" max="6146" width="0" style="68" hidden="1" customWidth="1"/>
    <col min="6147" max="6147" width="18.28515625" style="68" customWidth="1"/>
    <col min="6148" max="6148" width="54" style="68" customWidth="1"/>
    <col min="6149" max="6393" width="11.42578125" style="68" customWidth="1"/>
    <col min="6394" max="6394" width="51.7109375" style="68" customWidth="1"/>
    <col min="6395" max="6395" width="14.5703125" style="68" customWidth="1"/>
    <col min="6396" max="6396" width="15.5703125" style="68"/>
    <col min="6397" max="6397" width="44.7109375" style="68" customWidth="1"/>
    <col min="6398" max="6398" width="32.85546875" style="68" customWidth="1"/>
    <col min="6399" max="6399" width="14.5703125" style="68" customWidth="1"/>
    <col min="6400" max="6400" width="15.7109375" style="68" customWidth="1"/>
    <col min="6401" max="6401" width="15.42578125" style="68" customWidth="1"/>
    <col min="6402" max="6402" width="0" style="68" hidden="1" customWidth="1"/>
    <col min="6403" max="6403" width="18.28515625" style="68" customWidth="1"/>
    <col min="6404" max="6404" width="54" style="68" customWidth="1"/>
    <col min="6405" max="6649" width="11.42578125" style="68" customWidth="1"/>
    <col min="6650" max="6650" width="51.7109375" style="68" customWidth="1"/>
    <col min="6651" max="6651" width="14.5703125" style="68" customWidth="1"/>
    <col min="6652" max="6652" width="15.5703125" style="68"/>
    <col min="6653" max="6653" width="44.7109375" style="68" customWidth="1"/>
    <col min="6654" max="6654" width="32.85546875" style="68" customWidth="1"/>
    <col min="6655" max="6655" width="14.5703125" style="68" customWidth="1"/>
    <col min="6656" max="6656" width="15.7109375" style="68" customWidth="1"/>
    <col min="6657" max="6657" width="15.42578125" style="68" customWidth="1"/>
    <col min="6658" max="6658" width="0" style="68" hidden="1" customWidth="1"/>
    <col min="6659" max="6659" width="18.28515625" style="68" customWidth="1"/>
    <col min="6660" max="6660" width="54" style="68" customWidth="1"/>
    <col min="6661" max="6905" width="11.42578125" style="68" customWidth="1"/>
    <col min="6906" max="6906" width="51.7109375" style="68" customWidth="1"/>
    <col min="6907" max="6907" width="14.5703125" style="68" customWidth="1"/>
    <col min="6908" max="6908" width="15.5703125" style="68"/>
    <col min="6909" max="6909" width="44.7109375" style="68" customWidth="1"/>
    <col min="6910" max="6910" width="32.85546875" style="68" customWidth="1"/>
    <col min="6911" max="6911" width="14.5703125" style="68" customWidth="1"/>
    <col min="6912" max="6912" width="15.7109375" style="68" customWidth="1"/>
    <col min="6913" max="6913" width="15.42578125" style="68" customWidth="1"/>
    <col min="6914" max="6914" width="0" style="68" hidden="1" customWidth="1"/>
    <col min="6915" max="6915" width="18.28515625" style="68" customWidth="1"/>
    <col min="6916" max="6916" width="54" style="68" customWidth="1"/>
    <col min="6917" max="7161" width="11.42578125" style="68" customWidth="1"/>
    <col min="7162" max="7162" width="51.7109375" style="68" customWidth="1"/>
    <col min="7163" max="7163" width="14.5703125" style="68" customWidth="1"/>
    <col min="7164" max="7164" width="15.5703125" style="68"/>
    <col min="7165" max="7165" width="44.7109375" style="68" customWidth="1"/>
    <col min="7166" max="7166" width="32.85546875" style="68" customWidth="1"/>
    <col min="7167" max="7167" width="14.5703125" style="68" customWidth="1"/>
    <col min="7168" max="7168" width="15.7109375" style="68" customWidth="1"/>
    <col min="7169" max="7169" width="15.42578125" style="68" customWidth="1"/>
    <col min="7170" max="7170" width="0" style="68" hidden="1" customWidth="1"/>
    <col min="7171" max="7171" width="18.28515625" style="68" customWidth="1"/>
    <col min="7172" max="7172" width="54" style="68" customWidth="1"/>
    <col min="7173" max="7417" width="11.42578125" style="68" customWidth="1"/>
    <col min="7418" max="7418" width="51.7109375" style="68" customWidth="1"/>
    <col min="7419" max="7419" width="14.5703125" style="68" customWidth="1"/>
    <col min="7420" max="7420" width="15.5703125" style="68"/>
    <col min="7421" max="7421" width="44.7109375" style="68" customWidth="1"/>
    <col min="7422" max="7422" width="32.85546875" style="68" customWidth="1"/>
    <col min="7423" max="7423" width="14.5703125" style="68" customWidth="1"/>
    <col min="7424" max="7424" width="15.7109375" style="68" customWidth="1"/>
    <col min="7425" max="7425" width="15.42578125" style="68" customWidth="1"/>
    <col min="7426" max="7426" width="0" style="68" hidden="1" customWidth="1"/>
    <col min="7427" max="7427" width="18.28515625" style="68" customWidth="1"/>
    <col min="7428" max="7428" width="54" style="68" customWidth="1"/>
    <col min="7429" max="7673" width="11.42578125" style="68" customWidth="1"/>
    <col min="7674" max="7674" width="51.7109375" style="68" customWidth="1"/>
    <col min="7675" max="7675" width="14.5703125" style="68" customWidth="1"/>
    <col min="7676" max="7676" width="15.5703125" style="68"/>
    <col min="7677" max="7677" width="44.7109375" style="68" customWidth="1"/>
    <col min="7678" max="7678" width="32.85546875" style="68" customWidth="1"/>
    <col min="7679" max="7679" width="14.5703125" style="68" customWidth="1"/>
    <col min="7680" max="7680" width="15.7109375" style="68" customWidth="1"/>
    <col min="7681" max="7681" width="15.42578125" style="68" customWidth="1"/>
    <col min="7682" max="7682" width="0" style="68" hidden="1" customWidth="1"/>
    <col min="7683" max="7683" width="18.28515625" style="68" customWidth="1"/>
    <col min="7684" max="7684" width="54" style="68" customWidth="1"/>
    <col min="7685" max="7929" width="11.42578125" style="68" customWidth="1"/>
    <col min="7930" max="7930" width="51.7109375" style="68" customWidth="1"/>
    <col min="7931" max="7931" width="14.5703125" style="68" customWidth="1"/>
    <col min="7932" max="7932" width="15.5703125" style="68"/>
    <col min="7933" max="7933" width="44.7109375" style="68" customWidth="1"/>
    <col min="7934" max="7934" width="32.85546875" style="68" customWidth="1"/>
    <col min="7935" max="7935" width="14.5703125" style="68" customWidth="1"/>
    <col min="7936" max="7936" width="15.7109375" style="68" customWidth="1"/>
    <col min="7937" max="7937" width="15.42578125" style="68" customWidth="1"/>
    <col min="7938" max="7938" width="0" style="68" hidden="1" customWidth="1"/>
    <col min="7939" max="7939" width="18.28515625" style="68" customWidth="1"/>
    <col min="7940" max="7940" width="54" style="68" customWidth="1"/>
    <col min="7941" max="8185" width="11.42578125" style="68" customWidth="1"/>
    <col min="8186" max="8186" width="51.7109375" style="68" customWidth="1"/>
    <col min="8187" max="8187" width="14.5703125" style="68" customWidth="1"/>
    <col min="8188" max="8188" width="15.5703125" style="68"/>
    <col min="8189" max="8189" width="44.7109375" style="68" customWidth="1"/>
    <col min="8190" max="8190" width="32.85546875" style="68" customWidth="1"/>
    <col min="8191" max="8191" width="14.5703125" style="68" customWidth="1"/>
    <col min="8192" max="8192" width="15.7109375" style="68" customWidth="1"/>
    <col min="8193" max="8193" width="15.42578125" style="68" customWidth="1"/>
    <col min="8194" max="8194" width="0" style="68" hidden="1" customWidth="1"/>
    <col min="8195" max="8195" width="18.28515625" style="68" customWidth="1"/>
    <col min="8196" max="8196" width="54" style="68" customWidth="1"/>
    <col min="8197" max="8441" width="11.42578125" style="68" customWidth="1"/>
    <col min="8442" max="8442" width="51.7109375" style="68" customWidth="1"/>
    <col min="8443" max="8443" width="14.5703125" style="68" customWidth="1"/>
    <col min="8444" max="8444" width="15.5703125" style="68"/>
    <col min="8445" max="8445" width="44.7109375" style="68" customWidth="1"/>
    <col min="8446" max="8446" width="32.85546875" style="68" customWidth="1"/>
    <col min="8447" max="8447" width="14.5703125" style="68" customWidth="1"/>
    <col min="8448" max="8448" width="15.7109375" style="68" customWidth="1"/>
    <col min="8449" max="8449" width="15.42578125" style="68" customWidth="1"/>
    <col min="8450" max="8450" width="0" style="68" hidden="1" customWidth="1"/>
    <col min="8451" max="8451" width="18.28515625" style="68" customWidth="1"/>
    <col min="8452" max="8452" width="54" style="68" customWidth="1"/>
    <col min="8453" max="8697" width="11.42578125" style="68" customWidth="1"/>
    <col min="8698" max="8698" width="51.7109375" style="68" customWidth="1"/>
    <col min="8699" max="8699" width="14.5703125" style="68" customWidth="1"/>
    <col min="8700" max="8700" width="15.5703125" style="68"/>
    <col min="8701" max="8701" width="44.7109375" style="68" customWidth="1"/>
    <col min="8702" max="8702" width="32.85546875" style="68" customWidth="1"/>
    <col min="8703" max="8703" width="14.5703125" style="68" customWidth="1"/>
    <col min="8704" max="8704" width="15.7109375" style="68" customWidth="1"/>
    <col min="8705" max="8705" width="15.42578125" style="68" customWidth="1"/>
    <col min="8706" max="8706" width="0" style="68" hidden="1" customWidth="1"/>
    <col min="8707" max="8707" width="18.28515625" style="68" customWidth="1"/>
    <col min="8708" max="8708" width="54" style="68" customWidth="1"/>
    <col min="8709" max="8953" width="11.42578125" style="68" customWidth="1"/>
    <col min="8954" max="8954" width="51.7109375" style="68" customWidth="1"/>
    <col min="8955" max="8955" width="14.5703125" style="68" customWidth="1"/>
    <col min="8956" max="8956" width="15.5703125" style="68"/>
    <col min="8957" max="8957" width="44.7109375" style="68" customWidth="1"/>
    <col min="8958" max="8958" width="32.85546875" style="68" customWidth="1"/>
    <col min="8959" max="8959" width="14.5703125" style="68" customWidth="1"/>
    <col min="8960" max="8960" width="15.7109375" style="68" customWidth="1"/>
    <col min="8961" max="8961" width="15.42578125" style="68" customWidth="1"/>
    <col min="8962" max="8962" width="0" style="68" hidden="1" customWidth="1"/>
    <col min="8963" max="8963" width="18.28515625" style="68" customWidth="1"/>
    <col min="8964" max="8964" width="54" style="68" customWidth="1"/>
    <col min="8965" max="9209" width="11.42578125" style="68" customWidth="1"/>
    <col min="9210" max="9210" width="51.7109375" style="68" customWidth="1"/>
    <col min="9211" max="9211" width="14.5703125" style="68" customWidth="1"/>
    <col min="9212" max="9212" width="15.5703125" style="68"/>
    <col min="9213" max="9213" width="44.7109375" style="68" customWidth="1"/>
    <col min="9214" max="9214" width="32.85546875" style="68" customWidth="1"/>
    <col min="9215" max="9215" width="14.5703125" style="68" customWidth="1"/>
    <col min="9216" max="9216" width="15.7109375" style="68" customWidth="1"/>
    <col min="9217" max="9217" width="15.42578125" style="68" customWidth="1"/>
    <col min="9218" max="9218" width="0" style="68" hidden="1" customWidth="1"/>
    <col min="9219" max="9219" width="18.28515625" style="68" customWidth="1"/>
    <col min="9220" max="9220" width="54" style="68" customWidth="1"/>
    <col min="9221" max="9465" width="11.42578125" style="68" customWidth="1"/>
    <col min="9466" max="9466" width="51.7109375" style="68" customWidth="1"/>
    <col min="9467" max="9467" width="14.5703125" style="68" customWidth="1"/>
    <col min="9468" max="9468" width="15.5703125" style="68"/>
    <col min="9469" max="9469" width="44.7109375" style="68" customWidth="1"/>
    <col min="9470" max="9470" width="32.85546875" style="68" customWidth="1"/>
    <col min="9471" max="9471" width="14.5703125" style="68" customWidth="1"/>
    <col min="9472" max="9472" width="15.7109375" style="68" customWidth="1"/>
    <col min="9473" max="9473" width="15.42578125" style="68" customWidth="1"/>
    <col min="9474" max="9474" width="0" style="68" hidden="1" customWidth="1"/>
    <col min="9475" max="9475" width="18.28515625" style="68" customWidth="1"/>
    <col min="9476" max="9476" width="54" style="68" customWidth="1"/>
    <col min="9477" max="9721" width="11.42578125" style="68" customWidth="1"/>
    <col min="9722" max="9722" width="51.7109375" style="68" customWidth="1"/>
    <col min="9723" max="9723" width="14.5703125" style="68" customWidth="1"/>
    <col min="9724" max="9724" width="15.5703125" style="68"/>
    <col min="9725" max="9725" width="44.7109375" style="68" customWidth="1"/>
    <col min="9726" max="9726" width="32.85546875" style="68" customWidth="1"/>
    <col min="9727" max="9727" width="14.5703125" style="68" customWidth="1"/>
    <col min="9728" max="9728" width="15.7109375" style="68" customWidth="1"/>
    <col min="9729" max="9729" width="15.42578125" style="68" customWidth="1"/>
    <col min="9730" max="9730" width="0" style="68" hidden="1" customWidth="1"/>
    <col min="9731" max="9731" width="18.28515625" style="68" customWidth="1"/>
    <col min="9732" max="9732" width="54" style="68" customWidth="1"/>
    <col min="9733" max="9977" width="11.42578125" style="68" customWidth="1"/>
    <col min="9978" max="9978" width="51.7109375" style="68" customWidth="1"/>
    <col min="9979" max="9979" width="14.5703125" style="68" customWidth="1"/>
    <col min="9980" max="9980" width="15.5703125" style="68"/>
    <col min="9981" max="9981" width="44.7109375" style="68" customWidth="1"/>
    <col min="9982" max="9982" width="32.85546875" style="68" customWidth="1"/>
    <col min="9983" max="9983" width="14.5703125" style="68" customWidth="1"/>
    <col min="9984" max="9984" width="15.7109375" style="68" customWidth="1"/>
    <col min="9985" max="9985" width="15.42578125" style="68" customWidth="1"/>
    <col min="9986" max="9986" width="0" style="68" hidden="1" customWidth="1"/>
    <col min="9987" max="9987" width="18.28515625" style="68" customWidth="1"/>
    <col min="9988" max="9988" width="54" style="68" customWidth="1"/>
    <col min="9989" max="10233" width="11.42578125" style="68" customWidth="1"/>
    <col min="10234" max="10234" width="51.7109375" style="68" customWidth="1"/>
    <col min="10235" max="10235" width="14.5703125" style="68" customWidth="1"/>
    <col min="10236" max="10236" width="15.5703125" style="68"/>
    <col min="10237" max="10237" width="44.7109375" style="68" customWidth="1"/>
    <col min="10238" max="10238" width="32.85546875" style="68" customWidth="1"/>
    <col min="10239" max="10239" width="14.5703125" style="68" customWidth="1"/>
    <col min="10240" max="10240" width="15.7109375" style="68" customWidth="1"/>
    <col min="10241" max="10241" width="15.42578125" style="68" customWidth="1"/>
    <col min="10242" max="10242" width="0" style="68" hidden="1" customWidth="1"/>
    <col min="10243" max="10243" width="18.28515625" style="68" customWidth="1"/>
    <col min="10244" max="10244" width="54" style="68" customWidth="1"/>
    <col min="10245" max="10489" width="11.42578125" style="68" customWidth="1"/>
    <col min="10490" max="10490" width="51.7109375" style="68" customWidth="1"/>
    <col min="10491" max="10491" width="14.5703125" style="68" customWidth="1"/>
    <col min="10492" max="10492" width="15.5703125" style="68"/>
    <col min="10493" max="10493" width="44.7109375" style="68" customWidth="1"/>
    <col min="10494" max="10494" width="32.85546875" style="68" customWidth="1"/>
    <col min="10495" max="10495" width="14.5703125" style="68" customWidth="1"/>
    <col min="10496" max="10496" width="15.7109375" style="68" customWidth="1"/>
    <col min="10497" max="10497" width="15.42578125" style="68" customWidth="1"/>
    <col min="10498" max="10498" width="0" style="68" hidden="1" customWidth="1"/>
    <col min="10499" max="10499" width="18.28515625" style="68" customWidth="1"/>
    <col min="10500" max="10500" width="54" style="68" customWidth="1"/>
    <col min="10501" max="10745" width="11.42578125" style="68" customWidth="1"/>
    <col min="10746" max="10746" width="51.7109375" style="68" customWidth="1"/>
    <col min="10747" max="10747" width="14.5703125" style="68" customWidth="1"/>
    <col min="10748" max="10748" width="15.5703125" style="68"/>
    <col min="10749" max="10749" width="44.7109375" style="68" customWidth="1"/>
    <col min="10750" max="10750" width="32.85546875" style="68" customWidth="1"/>
    <col min="10751" max="10751" width="14.5703125" style="68" customWidth="1"/>
    <col min="10752" max="10752" width="15.7109375" style="68" customWidth="1"/>
    <col min="10753" max="10753" width="15.42578125" style="68" customWidth="1"/>
    <col min="10754" max="10754" width="0" style="68" hidden="1" customWidth="1"/>
    <col min="10755" max="10755" width="18.28515625" style="68" customWidth="1"/>
    <col min="10756" max="10756" width="54" style="68" customWidth="1"/>
    <col min="10757" max="11001" width="11.42578125" style="68" customWidth="1"/>
    <col min="11002" max="11002" width="51.7109375" style="68" customWidth="1"/>
    <col min="11003" max="11003" width="14.5703125" style="68" customWidth="1"/>
    <col min="11004" max="11004" width="15.5703125" style="68"/>
    <col min="11005" max="11005" width="44.7109375" style="68" customWidth="1"/>
    <col min="11006" max="11006" width="32.85546875" style="68" customWidth="1"/>
    <col min="11007" max="11007" width="14.5703125" style="68" customWidth="1"/>
    <col min="11008" max="11008" width="15.7109375" style="68" customWidth="1"/>
    <col min="11009" max="11009" width="15.42578125" style="68" customWidth="1"/>
    <col min="11010" max="11010" width="0" style="68" hidden="1" customWidth="1"/>
    <col min="11011" max="11011" width="18.28515625" style="68" customWidth="1"/>
    <col min="11012" max="11012" width="54" style="68" customWidth="1"/>
    <col min="11013" max="11257" width="11.42578125" style="68" customWidth="1"/>
    <col min="11258" max="11258" width="51.7109375" style="68" customWidth="1"/>
    <col min="11259" max="11259" width="14.5703125" style="68" customWidth="1"/>
    <col min="11260" max="11260" width="15.5703125" style="68"/>
    <col min="11261" max="11261" width="44.7109375" style="68" customWidth="1"/>
    <col min="11262" max="11262" width="32.85546875" style="68" customWidth="1"/>
    <col min="11263" max="11263" width="14.5703125" style="68" customWidth="1"/>
    <col min="11264" max="11264" width="15.7109375" style="68" customWidth="1"/>
    <col min="11265" max="11265" width="15.42578125" style="68" customWidth="1"/>
    <col min="11266" max="11266" width="0" style="68" hidden="1" customWidth="1"/>
    <col min="11267" max="11267" width="18.28515625" style="68" customWidth="1"/>
    <col min="11268" max="11268" width="54" style="68" customWidth="1"/>
    <col min="11269" max="11513" width="11.42578125" style="68" customWidth="1"/>
    <col min="11514" max="11514" width="51.7109375" style="68" customWidth="1"/>
    <col min="11515" max="11515" width="14.5703125" style="68" customWidth="1"/>
    <col min="11516" max="11516" width="15.5703125" style="68"/>
    <col min="11517" max="11517" width="44.7109375" style="68" customWidth="1"/>
    <col min="11518" max="11518" width="32.85546875" style="68" customWidth="1"/>
    <col min="11519" max="11519" width="14.5703125" style="68" customWidth="1"/>
    <col min="11520" max="11520" width="15.7109375" style="68" customWidth="1"/>
    <col min="11521" max="11521" width="15.42578125" style="68" customWidth="1"/>
    <col min="11522" max="11522" width="0" style="68" hidden="1" customWidth="1"/>
    <col min="11523" max="11523" width="18.28515625" style="68" customWidth="1"/>
    <col min="11524" max="11524" width="54" style="68" customWidth="1"/>
    <col min="11525" max="11769" width="11.42578125" style="68" customWidth="1"/>
    <col min="11770" max="11770" width="51.7109375" style="68" customWidth="1"/>
    <col min="11771" max="11771" width="14.5703125" style="68" customWidth="1"/>
    <col min="11772" max="11772" width="15.5703125" style="68"/>
    <col min="11773" max="11773" width="44.7109375" style="68" customWidth="1"/>
    <col min="11774" max="11774" width="32.85546875" style="68" customWidth="1"/>
    <col min="11775" max="11775" width="14.5703125" style="68" customWidth="1"/>
    <col min="11776" max="11776" width="15.7109375" style="68" customWidth="1"/>
    <col min="11777" max="11777" width="15.42578125" style="68" customWidth="1"/>
    <col min="11778" max="11778" width="0" style="68" hidden="1" customWidth="1"/>
    <col min="11779" max="11779" width="18.28515625" style="68" customWidth="1"/>
    <col min="11780" max="11780" width="54" style="68" customWidth="1"/>
    <col min="11781" max="12025" width="11.42578125" style="68" customWidth="1"/>
    <col min="12026" max="12026" width="51.7109375" style="68" customWidth="1"/>
    <col min="12027" max="12027" width="14.5703125" style="68" customWidth="1"/>
    <col min="12028" max="12028" width="15.5703125" style="68"/>
    <col min="12029" max="12029" width="44.7109375" style="68" customWidth="1"/>
    <col min="12030" max="12030" width="32.85546875" style="68" customWidth="1"/>
    <col min="12031" max="12031" width="14.5703125" style="68" customWidth="1"/>
    <col min="12032" max="12032" width="15.7109375" style="68" customWidth="1"/>
    <col min="12033" max="12033" width="15.42578125" style="68" customWidth="1"/>
    <col min="12034" max="12034" width="0" style="68" hidden="1" customWidth="1"/>
    <col min="12035" max="12035" width="18.28515625" style="68" customWidth="1"/>
    <col min="12036" max="12036" width="54" style="68" customWidth="1"/>
    <col min="12037" max="12281" width="11.42578125" style="68" customWidth="1"/>
    <col min="12282" max="12282" width="51.7109375" style="68" customWidth="1"/>
    <col min="12283" max="12283" width="14.5703125" style="68" customWidth="1"/>
    <col min="12284" max="12284" width="15.5703125" style="68"/>
    <col min="12285" max="12285" width="44.7109375" style="68" customWidth="1"/>
    <col min="12286" max="12286" width="32.85546875" style="68" customWidth="1"/>
    <col min="12287" max="12287" width="14.5703125" style="68" customWidth="1"/>
    <col min="12288" max="12288" width="15.7109375" style="68" customWidth="1"/>
    <col min="12289" max="12289" width="15.42578125" style="68" customWidth="1"/>
    <col min="12290" max="12290" width="0" style="68" hidden="1" customWidth="1"/>
    <col min="12291" max="12291" width="18.28515625" style="68" customWidth="1"/>
    <col min="12292" max="12292" width="54" style="68" customWidth="1"/>
    <col min="12293" max="12537" width="11.42578125" style="68" customWidth="1"/>
    <col min="12538" max="12538" width="51.7109375" style="68" customWidth="1"/>
    <col min="12539" max="12539" width="14.5703125" style="68" customWidth="1"/>
    <col min="12540" max="12540" width="15.5703125" style="68"/>
    <col min="12541" max="12541" width="44.7109375" style="68" customWidth="1"/>
    <col min="12542" max="12542" width="32.85546875" style="68" customWidth="1"/>
    <col min="12543" max="12543" width="14.5703125" style="68" customWidth="1"/>
    <col min="12544" max="12544" width="15.7109375" style="68" customWidth="1"/>
    <col min="12545" max="12545" width="15.42578125" style="68" customWidth="1"/>
    <col min="12546" max="12546" width="0" style="68" hidden="1" customWidth="1"/>
    <col min="12547" max="12547" width="18.28515625" style="68" customWidth="1"/>
    <col min="12548" max="12548" width="54" style="68" customWidth="1"/>
    <col min="12549" max="12793" width="11.42578125" style="68" customWidth="1"/>
    <col min="12794" max="12794" width="51.7109375" style="68" customWidth="1"/>
    <col min="12795" max="12795" width="14.5703125" style="68" customWidth="1"/>
    <col min="12796" max="12796" width="15.5703125" style="68"/>
    <col min="12797" max="12797" width="44.7109375" style="68" customWidth="1"/>
    <col min="12798" max="12798" width="32.85546875" style="68" customWidth="1"/>
    <col min="12799" max="12799" width="14.5703125" style="68" customWidth="1"/>
    <col min="12800" max="12800" width="15.7109375" style="68" customWidth="1"/>
    <col min="12801" max="12801" width="15.42578125" style="68" customWidth="1"/>
    <col min="12802" max="12802" width="0" style="68" hidden="1" customWidth="1"/>
    <col min="12803" max="12803" width="18.28515625" style="68" customWidth="1"/>
    <col min="12804" max="12804" width="54" style="68" customWidth="1"/>
    <col min="12805" max="13049" width="11.42578125" style="68" customWidth="1"/>
    <col min="13050" max="13050" width="51.7109375" style="68" customWidth="1"/>
    <col min="13051" max="13051" width="14.5703125" style="68" customWidth="1"/>
    <col min="13052" max="13052" width="15.5703125" style="68"/>
    <col min="13053" max="13053" width="44.7109375" style="68" customWidth="1"/>
    <col min="13054" max="13054" width="32.85546875" style="68" customWidth="1"/>
    <col min="13055" max="13055" width="14.5703125" style="68" customWidth="1"/>
    <col min="13056" max="13056" width="15.7109375" style="68" customWidth="1"/>
    <col min="13057" max="13057" width="15.42578125" style="68" customWidth="1"/>
    <col min="13058" max="13058" width="0" style="68" hidden="1" customWidth="1"/>
    <col min="13059" max="13059" width="18.28515625" style="68" customWidth="1"/>
    <col min="13060" max="13060" width="54" style="68" customWidth="1"/>
    <col min="13061" max="13305" width="11.42578125" style="68" customWidth="1"/>
    <col min="13306" max="13306" width="51.7109375" style="68" customWidth="1"/>
    <col min="13307" max="13307" width="14.5703125" style="68" customWidth="1"/>
    <col min="13308" max="13308" width="15.5703125" style="68"/>
    <col min="13309" max="13309" width="44.7109375" style="68" customWidth="1"/>
    <col min="13310" max="13310" width="32.85546875" style="68" customWidth="1"/>
    <col min="13311" max="13311" width="14.5703125" style="68" customWidth="1"/>
    <col min="13312" max="13312" width="15.7109375" style="68" customWidth="1"/>
    <col min="13313" max="13313" width="15.42578125" style="68" customWidth="1"/>
    <col min="13314" max="13314" width="0" style="68" hidden="1" customWidth="1"/>
    <col min="13315" max="13315" width="18.28515625" style="68" customWidth="1"/>
    <col min="13316" max="13316" width="54" style="68" customWidth="1"/>
    <col min="13317" max="13561" width="11.42578125" style="68" customWidth="1"/>
    <col min="13562" max="13562" width="51.7109375" style="68" customWidth="1"/>
    <col min="13563" max="13563" width="14.5703125" style="68" customWidth="1"/>
    <col min="13564" max="13564" width="15.5703125" style="68"/>
    <col min="13565" max="13565" width="44.7109375" style="68" customWidth="1"/>
    <col min="13566" max="13566" width="32.85546875" style="68" customWidth="1"/>
    <col min="13567" max="13567" width="14.5703125" style="68" customWidth="1"/>
    <col min="13568" max="13568" width="15.7109375" style="68" customWidth="1"/>
    <col min="13569" max="13569" width="15.42578125" style="68" customWidth="1"/>
    <col min="13570" max="13570" width="0" style="68" hidden="1" customWidth="1"/>
    <col min="13571" max="13571" width="18.28515625" style="68" customWidth="1"/>
    <col min="13572" max="13572" width="54" style="68" customWidth="1"/>
    <col min="13573" max="13817" width="11.42578125" style="68" customWidth="1"/>
    <col min="13818" max="13818" width="51.7109375" style="68" customWidth="1"/>
    <col min="13819" max="13819" width="14.5703125" style="68" customWidth="1"/>
    <col min="13820" max="13820" width="15.5703125" style="68"/>
    <col min="13821" max="13821" width="44.7109375" style="68" customWidth="1"/>
    <col min="13822" max="13822" width="32.85546875" style="68" customWidth="1"/>
    <col min="13823" max="13823" width="14.5703125" style="68" customWidth="1"/>
    <col min="13824" max="13824" width="15.7109375" style="68" customWidth="1"/>
    <col min="13825" max="13825" width="15.42578125" style="68" customWidth="1"/>
    <col min="13826" max="13826" width="0" style="68" hidden="1" customWidth="1"/>
    <col min="13827" max="13827" width="18.28515625" style="68" customWidth="1"/>
    <col min="13828" max="13828" width="54" style="68" customWidth="1"/>
    <col min="13829" max="14073" width="11.42578125" style="68" customWidth="1"/>
    <col min="14074" max="14074" width="51.7109375" style="68" customWidth="1"/>
    <col min="14075" max="14075" width="14.5703125" style="68" customWidth="1"/>
    <col min="14076" max="14076" width="15.5703125" style="68"/>
    <col min="14077" max="14077" width="44.7109375" style="68" customWidth="1"/>
    <col min="14078" max="14078" width="32.85546875" style="68" customWidth="1"/>
    <col min="14079" max="14079" width="14.5703125" style="68" customWidth="1"/>
    <col min="14080" max="14080" width="15.7109375" style="68" customWidth="1"/>
    <col min="14081" max="14081" width="15.42578125" style="68" customWidth="1"/>
    <col min="14082" max="14082" width="0" style="68" hidden="1" customWidth="1"/>
    <col min="14083" max="14083" width="18.28515625" style="68" customWidth="1"/>
    <col min="14084" max="14084" width="54" style="68" customWidth="1"/>
    <col min="14085" max="14329" width="11.42578125" style="68" customWidth="1"/>
    <col min="14330" max="14330" width="51.7109375" style="68" customWidth="1"/>
    <col min="14331" max="14331" width="14.5703125" style="68" customWidth="1"/>
    <col min="14332" max="14332" width="15.5703125" style="68"/>
    <col min="14333" max="14333" width="44.7109375" style="68" customWidth="1"/>
    <col min="14334" max="14334" width="32.85546875" style="68" customWidth="1"/>
    <col min="14335" max="14335" width="14.5703125" style="68" customWidth="1"/>
    <col min="14336" max="14336" width="15.7109375" style="68" customWidth="1"/>
    <col min="14337" max="14337" width="15.42578125" style="68" customWidth="1"/>
    <col min="14338" max="14338" width="0" style="68" hidden="1" customWidth="1"/>
    <col min="14339" max="14339" width="18.28515625" style="68" customWidth="1"/>
    <col min="14340" max="14340" width="54" style="68" customWidth="1"/>
    <col min="14341" max="14585" width="11.42578125" style="68" customWidth="1"/>
    <col min="14586" max="14586" width="51.7109375" style="68" customWidth="1"/>
    <col min="14587" max="14587" width="14.5703125" style="68" customWidth="1"/>
    <col min="14588" max="14588" width="15.5703125" style="68"/>
    <col min="14589" max="14589" width="44.7109375" style="68" customWidth="1"/>
    <col min="14590" max="14590" width="32.85546875" style="68" customWidth="1"/>
    <col min="14591" max="14591" width="14.5703125" style="68" customWidth="1"/>
    <col min="14592" max="14592" width="15.7109375" style="68" customWidth="1"/>
    <col min="14593" max="14593" width="15.42578125" style="68" customWidth="1"/>
    <col min="14594" max="14594" width="0" style="68" hidden="1" customWidth="1"/>
    <col min="14595" max="14595" width="18.28515625" style="68" customWidth="1"/>
    <col min="14596" max="14596" width="54" style="68" customWidth="1"/>
    <col min="14597" max="14841" width="11.42578125" style="68" customWidth="1"/>
    <col min="14842" max="14842" width="51.7109375" style="68" customWidth="1"/>
    <col min="14843" max="14843" width="14.5703125" style="68" customWidth="1"/>
    <col min="14844" max="14844" width="15.5703125" style="68"/>
    <col min="14845" max="14845" width="44.7109375" style="68" customWidth="1"/>
    <col min="14846" max="14846" width="32.85546875" style="68" customWidth="1"/>
    <col min="14847" max="14847" width="14.5703125" style="68" customWidth="1"/>
    <col min="14848" max="14848" width="15.7109375" style="68" customWidth="1"/>
    <col min="14849" max="14849" width="15.42578125" style="68" customWidth="1"/>
    <col min="14850" max="14850" width="0" style="68" hidden="1" customWidth="1"/>
    <col min="14851" max="14851" width="18.28515625" style="68" customWidth="1"/>
    <col min="14852" max="14852" width="54" style="68" customWidth="1"/>
    <col min="14853" max="15097" width="11.42578125" style="68" customWidth="1"/>
    <col min="15098" max="15098" width="51.7109375" style="68" customWidth="1"/>
    <col min="15099" max="15099" width="14.5703125" style="68" customWidth="1"/>
    <col min="15100" max="15100" width="15.5703125" style="68"/>
    <col min="15101" max="15101" width="44.7109375" style="68" customWidth="1"/>
    <col min="15102" max="15102" width="32.85546875" style="68" customWidth="1"/>
    <col min="15103" max="15103" width="14.5703125" style="68" customWidth="1"/>
    <col min="15104" max="15104" width="15.7109375" style="68" customWidth="1"/>
    <col min="15105" max="15105" width="15.42578125" style="68" customWidth="1"/>
    <col min="15106" max="15106" width="0" style="68" hidden="1" customWidth="1"/>
    <col min="15107" max="15107" width="18.28515625" style="68" customWidth="1"/>
    <col min="15108" max="15108" width="54" style="68" customWidth="1"/>
    <col min="15109" max="15353" width="11.42578125" style="68" customWidth="1"/>
    <col min="15354" max="15354" width="51.7109375" style="68" customWidth="1"/>
    <col min="15355" max="15355" width="14.5703125" style="68" customWidth="1"/>
    <col min="15356" max="15356" width="15.5703125" style="68"/>
    <col min="15357" max="15357" width="44.7109375" style="68" customWidth="1"/>
    <col min="15358" max="15358" width="32.85546875" style="68" customWidth="1"/>
    <col min="15359" max="15359" width="14.5703125" style="68" customWidth="1"/>
    <col min="15360" max="15360" width="15.7109375" style="68" customWidth="1"/>
    <col min="15361" max="15361" width="15.42578125" style="68" customWidth="1"/>
    <col min="15362" max="15362" width="0" style="68" hidden="1" customWidth="1"/>
    <col min="15363" max="15363" width="18.28515625" style="68" customWidth="1"/>
    <col min="15364" max="15364" width="54" style="68" customWidth="1"/>
    <col min="15365" max="15609" width="11.42578125" style="68" customWidth="1"/>
    <col min="15610" max="15610" width="51.7109375" style="68" customWidth="1"/>
    <col min="15611" max="15611" width="14.5703125" style="68" customWidth="1"/>
    <col min="15612" max="15612" width="15.5703125" style="68"/>
    <col min="15613" max="15613" width="44.7109375" style="68" customWidth="1"/>
    <col min="15614" max="15614" width="32.85546875" style="68" customWidth="1"/>
    <col min="15615" max="15615" width="14.5703125" style="68" customWidth="1"/>
    <col min="15616" max="15616" width="15.7109375" style="68" customWidth="1"/>
    <col min="15617" max="15617" width="15.42578125" style="68" customWidth="1"/>
    <col min="15618" max="15618" width="0" style="68" hidden="1" customWidth="1"/>
    <col min="15619" max="15619" width="18.28515625" style="68" customWidth="1"/>
    <col min="15620" max="15620" width="54" style="68" customWidth="1"/>
    <col min="15621" max="15865" width="11.42578125" style="68" customWidth="1"/>
    <col min="15866" max="15866" width="51.7109375" style="68" customWidth="1"/>
    <col min="15867" max="15867" width="14.5703125" style="68" customWidth="1"/>
    <col min="15868" max="15868" width="15.5703125" style="68"/>
    <col min="15869" max="15869" width="44.7109375" style="68" customWidth="1"/>
    <col min="15870" max="15870" width="32.85546875" style="68" customWidth="1"/>
    <col min="15871" max="15871" width="14.5703125" style="68" customWidth="1"/>
    <col min="15872" max="15872" width="15.7109375" style="68" customWidth="1"/>
    <col min="15873" max="15873" width="15.42578125" style="68" customWidth="1"/>
    <col min="15874" max="15874" width="0" style="68" hidden="1" customWidth="1"/>
    <col min="15875" max="15875" width="18.28515625" style="68" customWidth="1"/>
    <col min="15876" max="15876" width="54" style="68" customWidth="1"/>
    <col min="15877" max="16121" width="11.42578125" style="68" customWidth="1"/>
    <col min="16122" max="16122" width="51.7109375" style="68" customWidth="1"/>
    <col min="16123" max="16123" width="14.5703125" style="68" customWidth="1"/>
    <col min="16124" max="16124" width="15.5703125" style="68"/>
    <col min="16125" max="16125" width="44.7109375" style="68" customWidth="1"/>
    <col min="16126" max="16126" width="32.85546875" style="68" customWidth="1"/>
    <col min="16127" max="16127" width="14.5703125" style="68" customWidth="1"/>
    <col min="16128" max="16128" width="15.7109375" style="68" customWidth="1"/>
    <col min="16129" max="16129" width="15.42578125" style="68" customWidth="1"/>
    <col min="16130" max="16130" width="0" style="68" hidden="1" customWidth="1"/>
    <col min="16131" max="16131" width="18.28515625" style="68" customWidth="1"/>
    <col min="16132" max="16132" width="54" style="68" customWidth="1"/>
    <col min="16133" max="16377" width="11.42578125" style="68" customWidth="1"/>
    <col min="16378" max="16378" width="51.7109375" style="68" customWidth="1"/>
    <col min="16379" max="16384" width="11.42578125" style="68"/>
  </cols>
  <sheetData>
    <row r="1" spans="1:9" s="125" customFormat="1" ht="90.75" customHeight="1">
      <c r="A1" s="246" t="s">
        <v>78</v>
      </c>
      <c r="B1" s="246"/>
      <c r="C1" s="247"/>
      <c r="D1" s="247"/>
      <c r="E1" s="247"/>
      <c r="F1" s="247"/>
      <c r="G1" s="247"/>
    </row>
    <row r="2" spans="1:9" s="105" customFormat="1" ht="23.25">
      <c r="A2" s="106" t="s">
        <v>57</v>
      </c>
      <c r="B2" s="106"/>
      <c r="C2" s="108"/>
      <c r="D2" s="109"/>
      <c r="E2" s="110"/>
      <c r="F2" s="112"/>
    </row>
    <row r="3" spans="1:9" s="105" customFormat="1" ht="23.25">
      <c r="A3" s="106" t="s">
        <v>15</v>
      </c>
      <c r="B3" s="106"/>
      <c r="C3" s="108"/>
      <c r="D3" s="111"/>
      <c r="E3" s="113"/>
    </row>
    <row r="4" spans="1:9" s="105" customFormat="1" ht="23.25">
      <c r="A4" s="126" t="s">
        <v>1</v>
      </c>
      <c r="B4" s="126"/>
      <c r="C4" s="108"/>
      <c r="D4" s="111"/>
      <c r="E4" s="113"/>
      <c r="F4" s="127" t="s">
        <v>121</v>
      </c>
    </row>
    <row r="5" spans="1:9" s="128" customFormat="1" ht="27" customHeight="1">
      <c r="A5" s="244" t="s">
        <v>79</v>
      </c>
      <c r="B5" s="244" t="s">
        <v>122</v>
      </c>
      <c r="C5" s="248" t="s">
        <v>80</v>
      </c>
      <c r="D5" s="250" t="s">
        <v>11</v>
      </c>
      <c r="E5" s="251"/>
      <c r="F5" s="244" t="s">
        <v>12</v>
      </c>
      <c r="G5" s="244" t="s">
        <v>81</v>
      </c>
    </row>
    <row r="6" spans="1:9" s="130" customFormat="1" ht="71.25" customHeight="1">
      <c r="A6" s="245"/>
      <c r="B6" s="245"/>
      <c r="C6" s="249"/>
      <c r="D6" s="129" t="s">
        <v>13</v>
      </c>
      <c r="E6" s="129" t="s">
        <v>14</v>
      </c>
      <c r="F6" s="245"/>
      <c r="G6" s="245"/>
    </row>
    <row r="7" spans="1:9" s="89" customFormat="1" ht="42.75" customHeight="1">
      <c r="A7" s="104" t="s">
        <v>120</v>
      </c>
      <c r="B7" s="131"/>
      <c r="C7" s="123"/>
      <c r="D7" s="123"/>
      <c r="E7" s="123"/>
      <c r="F7" s="87"/>
      <c r="G7" s="87"/>
      <c r="H7" s="88"/>
      <c r="I7" s="87"/>
    </row>
    <row r="8" spans="1:9" s="18" customFormat="1" ht="42.75" customHeight="1">
      <c r="A8" s="31" t="s">
        <v>92</v>
      </c>
      <c r="B8" s="31"/>
      <c r="C8" s="85"/>
      <c r="D8" s="32">
        <f>D9+D10+D11+D12+D13</f>
        <v>2666000</v>
      </c>
      <c r="E8" s="32">
        <f t="shared" ref="E8:F8" si="0">E9+E10+E11+E12+E13</f>
        <v>8196000</v>
      </c>
      <c r="F8" s="32">
        <f t="shared" si="0"/>
        <v>3836000</v>
      </c>
      <c r="G8" s="124"/>
    </row>
    <row r="9" spans="1:9" s="152" customFormat="1" ht="69" customHeight="1">
      <c r="A9" s="149" t="s">
        <v>188</v>
      </c>
      <c r="B9" s="177" t="s">
        <v>158</v>
      </c>
      <c r="C9" s="150">
        <v>2008</v>
      </c>
      <c r="D9" s="151">
        <v>1500000</v>
      </c>
      <c r="E9" s="151">
        <v>5230000</v>
      </c>
      <c r="F9" s="151">
        <v>3500000</v>
      </c>
      <c r="G9" s="149" t="s">
        <v>159</v>
      </c>
    </row>
    <row r="10" spans="1:9" s="152" customFormat="1" ht="69" customHeight="1">
      <c r="A10" s="149" t="s">
        <v>160</v>
      </c>
      <c r="B10" s="177" t="s">
        <v>192</v>
      </c>
      <c r="C10" s="150">
        <v>2019</v>
      </c>
      <c r="D10" s="151">
        <v>250000</v>
      </c>
      <c r="E10" s="151">
        <v>250000</v>
      </c>
      <c r="F10" s="151">
        <v>175000</v>
      </c>
      <c r="G10" s="149" t="s">
        <v>161</v>
      </c>
    </row>
    <row r="11" spans="1:9" s="160" customFormat="1" ht="101.25">
      <c r="A11" s="185" t="s">
        <v>162</v>
      </c>
      <c r="B11" s="176" t="s">
        <v>163</v>
      </c>
      <c r="C11" s="184">
        <v>2012</v>
      </c>
      <c r="D11" s="151">
        <v>116000</v>
      </c>
      <c r="E11" s="151">
        <v>248000</v>
      </c>
      <c r="F11" s="151">
        <v>22000</v>
      </c>
      <c r="G11" s="185" t="s">
        <v>164</v>
      </c>
    </row>
    <row r="12" spans="1:9" s="159" customFormat="1" ht="93">
      <c r="A12" s="183" t="s">
        <v>166</v>
      </c>
      <c r="B12" s="183" t="s">
        <v>167</v>
      </c>
      <c r="C12" s="182">
        <v>2008</v>
      </c>
      <c r="D12" s="181">
        <v>600000</v>
      </c>
      <c r="E12" s="181">
        <v>2268000</v>
      </c>
      <c r="F12" s="180">
        <v>83000</v>
      </c>
      <c r="G12" s="179" t="s">
        <v>187</v>
      </c>
    </row>
    <row r="13" spans="1:9" s="159" customFormat="1" ht="153.75" customHeight="1">
      <c r="A13" s="183" t="s">
        <v>168</v>
      </c>
      <c r="B13" s="183" t="s">
        <v>169</v>
      </c>
      <c r="C13" s="182">
        <v>2013</v>
      </c>
      <c r="D13" s="181">
        <v>200000</v>
      </c>
      <c r="E13" s="181">
        <v>200000</v>
      </c>
      <c r="F13" s="180">
        <v>56000</v>
      </c>
      <c r="G13" s="178" t="s">
        <v>170</v>
      </c>
    </row>
  </sheetData>
  <mergeCells count="7">
    <mergeCell ref="F5:F6"/>
    <mergeCell ref="G5:G6"/>
    <mergeCell ref="A1:G1"/>
    <mergeCell ref="A5:A6"/>
    <mergeCell ref="C5:C6"/>
    <mergeCell ref="D5:E5"/>
    <mergeCell ref="B5:B6"/>
  </mergeCells>
  <pageMargins left="0.19685039370078741" right="0.19685039370078741" top="0" bottom="0" header="0" footer="0.19685039370078741"/>
  <pageSetup paperSize="9" scale="6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9"/>
  <sheetViews>
    <sheetView view="pageBreakPreview" topLeftCell="A20" zoomScale="70" zoomScaleNormal="65" zoomScaleSheetLayoutView="70" workbookViewId="0">
      <selection activeCell="D13" sqref="D13"/>
    </sheetView>
  </sheetViews>
  <sheetFormatPr baseColWidth="10" defaultRowHeight="18.75"/>
  <cols>
    <col min="1" max="1" width="143.5703125" style="7" customWidth="1"/>
    <col min="2" max="2" width="23.85546875" style="8" customWidth="1"/>
    <col min="3" max="3" width="23.85546875" style="9" customWidth="1"/>
    <col min="4" max="5" width="23.5703125" style="9" customWidth="1"/>
    <col min="6" max="16384" width="11.42578125" style="1"/>
  </cols>
  <sheetData>
    <row r="1" spans="1:5" s="55" customFormat="1" ht="92.25" customHeight="1">
      <c r="A1" s="188" t="s">
        <v>82</v>
      </c>
      <c r="B1" s="188"/>
      <c r="C1" s="188"/>
      <c r="D1" s="188"/>
      <c r="E1" s="188"/>
    </row>
    <row r="2" spans="1:5" s="38" customFormat="1" ht="26.25">
      <c r="A2" s="230" t="s">
        <v>10</v>
      </c>
      <c r="B2" s="230"/>
      <c r="C2" s="230"/>
      <c r="D2" s="230"/>
      <c r="E2" s="230"/>
    </row>
    <row r="3" spans="1:5" s="56" customFormat="1" ht="26.25">
      <c r="A3" s="189" t="s">
        <v>15</v>
      </c>
      <c r="B3" s="189"/>
      <c r="C3" s="189"/>
      <c r="D3" s="189"/>
      <c r="E3" s="189"/>
    </row>
    <row r="4" spans="1:5" s="69" customFormat="1" ht="23.25">
      <c r="A4" s="70"/>
      <c r="B4" s="70"/>
      <c r="D4" s="71" t="s">
        <v>2</v>
      </c>
      <c r="E4" s="72"/>
    </row>
    <row r="5" spans="1:5" s="74" customFormat="1" ht="26.25">
      <c r="A5" s="253" t="s">
        <v>26</v>
      </c>
      <c r="B5" s="254" t="s">
        <v>6</v>
      </c>
      <c r="C5" s="254"/>
      <c r="D5" s="254"/>
      <c r="E5" s="254" t="s">
        <v>0</v>
      </c>
    </row>
    <row r="6" spans="1:5" s="74" customFormat="1" ht="52.5">
      <c r="A6" s="253"/>
      <c r="B6" s="75" t="s">
        <v>83</v>
      </c>
      <c r="C6" s="75" t="s">
        <v>84</v>
      </c>
      <c r="D6" s="75" t="s">
        <v>85</v>
      </c>
      <c r="E6" s="254"/>
    </row>
    <row r="7" spans="1:5" s="76" customFormat="1" ht="20.25">
      <c r="A7" s="252" t="s">
        <v>116</v>
      </c>
      <c r="B7" s="252"/>
      <c r="C7" s="252"/>
      <c r="D7" s="252"/>
      <c r="E7" s="252"/>
    </row>
    <row r="8" spans="1:5" s="4" customFormat="1" ht="22.5">
      <c r="A8" s="154" t="s">
        <v>165</v>
      </c>
      <c r="B8" s="153">
        <v>0</v>
      </c>
      <c r="C8" s="153">
        <v>0</v>
      </c>
      <c r="D8" s="153">
        <f>+D9</f>
        <v>4405500</v>
      </c>
      <c r="E8" s="153">
        <f>+E9</f>
        <v>4405500</v>
      </c>
    </row>
    <row r="9" spans="1:5" s="79" customFormat="1" ht="23.25">
      <c r="A9" s="77" t="s">
        <v>92</v>
      </c>
      <c r="B9" s="78"/>
      <c r="C9" s="78"/>
      <c r="D9" s="19">
        <f>D10+D11+D12+D13+D14+D15+D16+D17+D18+D19+D20+D21+D22+D23</f>
        <v>4405500</v>
      </c>
      <c r="E9" s="19">
        <f>E10+E11+E12+E13+E14+E15+E16+E17+E18+E19+E20+E21+E22+E23</f>
        <v>4405500</v>
      </c>
    </row>
    <row r="10" spans="1:5" s="162" customFormat="1" ht="48">
      <c r="A10" s="161" t="s">
        <v>171</v>
      </c>
      <c r="B10" s="161"/>
      <c r="C10" s="161"/>
      <c r="D10" s="168">
        <v>500000</v>
      </c>
      <c r="E10" s="168">
        <f t="shared" ref="E10:E26" si="0">D10</f>
        <v>500000</v>
      </c>
    </row>
    <row r="11" spans="1:5" s="162" customFormat="1" ht="46.5">
      <c r="A11" s="101" t="s">
        <v>172</v>
      </c>
      <c r="B11" s="101"/>
      <c r="C11" s="101"/>
      <c r="D11" s="168">
        <v>1200000</v>
      </c>
      <c r="E11" s="168">
        <f t="shared" si="0"/>
        <v>1200000</v>
      </c>
    </row>
    <row r="12" spans="1:5" s="165" customFormat="1" ht="37.5" customHeight="1">
      <c r="A12" s="167" t="s">
        <v>173</v>
      </c>
      <c r="B12" s="167"/>
      <c r="C12" s="167"/>
      <c r="D12" s="168">
        <v>20000</v>
      </c>
      <c r="E12" s="168">
        <f t="shared" si="0"/>
        <v>20000</v>
      </c>
    </row>
    <row r="13" spans="1:5" s="165" customFormat="1" ht="33.75" customHeight="1">
      <c r="A13" s="167" t="s">
        <v>174</v>
      </c>
      <c r="B13" s="167"/>
      <c r="C13" s="167"/>
      <c r="D13" s="168">
        <v>600000</v>
      </c>
      <c r="E13" s="168">
        <f t="shared" si="0"/>
        <v>600000</v>
      </c>
    </row>
    <row r="14" spans="1:5" s="172" customFormat="1" ht="51.75" customHeight="1">
      <c r="A14" s="171" t="s">
        <v>175</v>
      </c>
      <c r="B14" s="171"/>
      <c r="C14" s="171"/>
      <c r="D14" s="168">
        <v>1500000</v>
      </c>
      <c r="E14" s="168">
        <f t="shared" si="0"/>
        <v>1500000</v>
      </c>
    </row>
    <row r="15" spans="1:5" customFormat="1" ht="54" customHeight="1">
      <c r="A15" s="101" t="s">
        <v>176</v>
      </c>
      <c r="B15" s="101"/>
      <c r="C15" s="101"/>
      <c r="D15" s="168">
        <v>20000</v>
      </c>
      <c r="E15" s="168">
        <f t="shared" si="0"/>
        <v>20000</v>
      </c>
    </row>
    <row r="16" spans="1:5" s="162" customFormat="1" ht="59.25" customHeight="1">
      <c r="A16" s="163" t="s">
        <v>177</v>
      </c>
      <c r="B16" s="163"/>
      <c r="C16" s="163"/>
      <c r="D16" s="168">
        <v>39000</v>
      </c>
      <c r="E16" s="168">
        <f t="shared" si="0"/>
        <v>39000</v>
      </c>
    </row>
    <row r="17" spans="1:5" s="165" customFormat="1" ht="54.75" customHeight="1">
      <c r="A17" s="173" t="s">
        <v>178</v>
      </c>
      <c r="B17" s="173"/>
      <c r="C17" s="173"/>
      <c r="D17" s="168">
        <v>50000</v>
      </c>
      <c r="E17" s="168">
        <f t="shared" si="0"/>
        <v>50000</v>
      </c>
    </row>
    <row r="18" spans="1:5" s="165" customFormat="1" ht="46.5">
      <c r="A18" s="174" t="s">
        <v>179</v>
      </c>
      <c r="B18" s="174"/>
      <c r="C18" s="174"/>
      <c r="D18" s="168">
        <v>50000</v>
      </c>
      <c r="E18" s="168">
        <f t="shared" si="0"/>
        <v>50000</v>
      </c>
    </row>
    <row r="19" spans="1:5" s="165" customFormat="1" ht="46.5">
      <c r="A19" s="174" t="s">
        <v>180</v>
      </c>
      <c r="B19" s="174"/>
      <c r="C19" s="174"/>
      <c r="D19" s="168">
        <v>140000</v>
      </c>
      <c r="E19" s="168">
        <f t="shared" si="0"/>
        <v>140000</v>
      </c>
    </row>
    <row r="20" spans="1:5" s="165" customFormat="1" ht="69">
      <c r="A20" s="174" t="s">
        <v>181</v>
      </c>
      <c r="B20" s="174"/>
      <c r="C20" s="174"/>
      <c r="D20" s="168">
        <v>50000</v>
      </c>
      <c r="E20" s="168">
        <f t="shared" si="0"/>
        <v>50000</v>
      </c>
    </row>
    <row r="21" spans="1:5" s="165" customFormat="1" ht="46.5">
      <c r="A21" s="173" t="s">
        <v>182</v>
      </c>
      <c r="B21" s="173"/>
      <c r="C21" s="173"/>
      <c r="D21" s="168">
        <v>55000</v>
      </c>
      <c r="E21" s="168">
        <f t="shared" si="0"/>
        <v>55000</v>
      </c>
    </row>
    <row r="22" spans="1:5" s="165" customFormat="1" ht="46.5">
      <c r="A22" s="174" t="s">
        <v>183</v>
      </c>
      <c r="B22" s="174"/>
      <c r="C22" s="174"/>
      <c r="D22" s="168">
        <v>1500</v>
      </c>
      <c r="E22" s="168">
        <f t="shared" si="0"/>
        <v>1500</v>
      </c>
    </row>
    <row r="23" spans="1:5" s="170" customFormat="1" ht="46.5">
      <c r="A23" s="169" t="s">
        <v>184</v>
      </c>
      <c r="B23" s="169"/>
      <c r="C23" s="169"/>
      <c r="D23" s="168">
        <v>180000</v>
      </c>
      <c r="E23" s="168">
        <f t="shared" si="0"/>
        <v>180000</v>
      </c>
    </row>
    <row r="24" spans="1:5" s="79" customFormat="1" ht="23.25">
      <c r="A24" s="77" t="s">
        <v>94</v>
      </c>
      <c r="B24" s="78"/>
      <c r="C24" s="78"/>
      <c r="D24" s="19">
        <f>SUM(D25:D26)</f>
        <v>35000</v>
      </c>
      <c r="E24" s="19">
        <f>SUM(E25:E26)</f>
        <v>35000</v>
      </c>
    </row>
    <row r="25" spans="1:5" s="175" customFormat="1" ht="69.75">
      <c r="A25" s="166" t="s">
        <v>185</v>
      </c>
      <c r="B25" s="166"/>
      <c r="C25" s="166"/>
      <c r="D25" s="168">
        <v>15000</v>
      </c>
      <c r="E25" s="168">
        <f t="shared" si="0"/>
        <v>15000</v>
      </c>
    </row>
    <row r="26" spans="1:5" s="175" customFormat="1" ht="45.75">
      <c r="A26" s="164" t="s">
        <v>186</v>
      </c>
      <c r="B26" s="164"/>
      <c r="C26" s="164"/>
      <c r="D26" s="168">
        <v>20000</v>
      </c>
      <c r="E26" s="168">
        <f t="shared" si="0"/>
        <v>20000</v>
      </c>
    </row>
    <row r="27" spans="1:5" s="102" customFormat="1" ht="23.25">
      <c r="A27" s="80" t="s">
        <v>35</v>
      </c>
      <c r="B27" s="81"/>
      <c r="C27" s="81"/>
      <c r="D27" s="82">
        <f>D24+D9</f>
        <v>4440500</v>
      </c>
      <c r="E27" s="82">
        <f>E24+E9</f>
        <v>4440500</v>
      </c>
    </row>
    <row r="28" spans="1:5" s="156" customFormat="1" ht="14.25">
      <c r="D28" s="157"/>
      <c r="E28" s="158"/>
    </row>
    <row r="29" spans="1:5" s="156" customFormat="1" ht="14.25">
      <c r="D29" s="157"/>
      <c r="E29" s="158"/>
    </row>
  </sheetData>
  <mergeCells count="7">
    <mergeCell ref="A7:E7"/>
    <mergeCell ref="A1:E1"/>
    <mergeCell ref="A2:E2"/>
    <mergeCell ref="A3:E3"/>
    <mergeCell ref="A5:A6"/>
    <mergeCell ref="B5:D5"/>
    <mergeCell ref="E5:E6"/>
  </mergeCells>
  <pageMargins left="0.59055118110236227" right="0.19685039370078741" top="0.19685039370078741" bottom="0" header="0.11811023622047245" footer="0.11811023622047245"/>
  <pageSetup paperSize="9" scale="57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1"/>
  <sheetViews>
    <sheetView view="pageBreakPreview" zoomScale="70" zoomScaleNormal="65" zoomScaleSheetLayoutView="70" workbookViewId="0">
      <selection activeCell="D13" sqref="D13"/>
    </sheetView>
  </sheetViews>
  <sheetFormatPr baseColWidth="10" defaultRowHeight="12.75"/>
  <cols>
    <col min="1" max="1" width="100.7109375" style="17" customWidth="1"/>
    <col min="2" max="2" width="30" style="4" customWidth="1"/>
    <col min="3" max="3" width="29.140625" style="4" customWidth="1"/>
    <col min="4" max="4" width="25.28515625" style="4" customWidth="1"/>
    <col min="5" max="5" width="21.85546875" style="4" customWidth="1"/>
    <col min="6" max="6" width="20.140625" style="4" customWidth="1"/>
    <col min="7" max="7" width="28.5703125" style="4" customWidth="1"/>
    <col min="8" max="252" width="11.42578125" style="4"/>
    <col min="253" max="253" width="100.7109375" style="4" customWidth="1"/>
    <col min="254" max="254" width="30" style="4" customWidth="1"/>
    <col min="255" max="255" width="29.140625" style="4" customWidth="1"/>
    <col min="256" max="256" width="25.28515625" style="4" customWidth="1"/>
    <col min="257" max="260" width="0" style="4" hidden="1" customWidth="1"/>
    <col min="261" max="261" width="21.85546875" style="4" customWidth="1"/>
    <col min="262" max="262" width="20.140625" style="4" customWidth="1"/>
    <col min="263" max="263" width="28.5703125" style="4" customWidth="1"/>
    <col min="264" max="508" width="11.42578125" style="4"/>
    <col min="509" max="509" width="100.7109375" style="4" customWidth="1"/>
    <col min="510" max="510" width="30" style="4" customWidth="1"/>
    <col min="511" max="511" width="29.140625" style="4" customWidth="1"/>
    <col min="512" max="512" width="25.28515625" style="4" customWidth="1"/>
    <col min="513" max="516" width="0" style="4" hidden="1" customWidth="1"/>
    <col min="517" max="517" width="21.85546875" style="4" customWidth="1"/>
    <col min="518" max="518" width="20.140625" style="4" customWidth="1"/>
    <col min="519" max="519" width="28.5703125" style="4" customWidth="1"/>
    <col min="520" max="764" width="11.42578125" style="4"/>
    <col min="765" max="765" width="100.7109375" style="4" customWidth="1"/>
    <col min="766" max="766" width="30" style="4" customWidth="1"/>
    <col min="767" max="767" width="29.140625" style="4" customWidth="1"/>
    <col min="768" max="768" width="25.28515625" style="4" customWidth="1"/>
    <col min="769" max="772" width="0" style="4" hidden="1" customWidth="1"/>
    <col min="773" max="773" width="21.85546875" style="4" customWidth="1"/>
    <col min="774" max="774" width="20.140625" style="4" customWidth="1"/>
    <col min="775" max="775" width="28.5703125" style="4" customWidth="1"/>
    <col min="776" max="1020" width="11.42578125" style="4"/>
    <col min="1021" max="1021" width="100.7109375" style="4" customWidth="1"/>
    <col min="1022" max="1022" width="30" style="4" customWidth="1"/>
    <col min="1023" max="1023" width="29.140625" style="4" customWidth="1"/>
    <col min="1024" max="1024" width="25.28515625" style="4" customWidth="1"/>
    <col min="1025" max="1028" width="0" style="4" hidden="1" customWidth="1"/>
    <col min="1029" max="1029" width="21.85546875" style="4" customWidth="1"/>
    <col min="1030" max="1030" width="20.140625" style="4" customWidth="1"/>
    <col min="1031" max="1031" width="28.5703125" style="4" customWidth="1"/>
    <col min="1032" max="1276" width="11.42578125" style="4"/>
    <col min="1277" max="1277" width="100.7109375" style="4" customWidth="1"/>
    <col min="1278" max="1278" width="30" style="4" customWidth="1"/>
    <col min="1279" max="1279" width="29.140625" style="4" customWidth="1"/>
    <col min="1280" max="1280" width="25.28515625" style="4" customWidth="1"/>
    <col min="1281" max="1284" width="0" style="4" hidden="1" customWidth="1"/>
    <col min="1285" max="1285" width="21.85546875" style="4" customWidth="1"/>
    <col min="1286" max="1286" width="20.140625" style="4" customWidth="1"/>
    <col min="1287" max="1287" width="28.5703125" style="4" customWidth="1"/>
    <col min="1288" max="1532" width="11.42578125" style="4"/>
    <col min="1533" max="1533" width="100.7109375" style="4" customWidth="1"/>
    <col min="1534" max="1534" width="30" style="4" customWidth="1"/>
    <col min="1535" max="1535" width="29.140625" style="4" customWidth="1"/>
    <col min="1536" max="1536" width="25.28515625" style="4" customWidth="1"/>
    <col min="1537" max="1540" width="0" style="4" hidden="1" customWidth="1"/>
    <col min="1541" max="1541" width="21.85546875" style="4" customWidth="1"/>
    <col min="1542" max="1542" width="20.140625" style="4" customWidth="1"/>
    <col min="1543" max="1543" width="28.5703125" style="4" customWidth="1"/>
    <col min="1544" max="1788" width="11.42578125" style="4"/>
    <col min="1789" max="1789" width="100.7109375" style="4" customWidth="1"/>
    <col min="1790" max="1790" width="30" style="4" customWidth="1"/>
    <col min="1791" max="1791" width="29.140625" style="4" customWidth="1"/>
    <col min="1792" max="1792" width="25.28515625" style="4" customWidth="1"/>
    <col min="1793" max="1796" width="0" style="4" hidden="1" customWidth="1"/>
    <col min="1797" max="1797" width="21.85546875" style="4" customWidth="1"/>
    <col min="1798" max="1798" width="20.140625" style="4" customWidth="1"/>
    <col min="1799" max="1799" width="28.5703125" style="4" customWidth="1"/>
    <col min="1800" max="2044" width="11.42578125" style="4"/>
    <col min="2045" max="2045" width="100.7109375" style="4" customWidth="1"/>
    <col min="2046" max="2046" width="30" style="4" customWidth="1"/>
    <col min="2047" max="2047" width="29.140625" style="4" customWidth="1"/>
    <col min="2048" max="2048" width="25.28515625" style="4" customWidth="1"/>
    <col min="2049" max="2052" width="0" style="4" hidden="1" customWidth="1"/>
    <col min="2053" max="2053" width="21.85546875" style="4" customWidth="1"/>
    <col min="2054" max="2054" width="20.140625" style="4" customWidth="1"/>
    <col min="2055" max="2055" width="28.5703125" style="4" customWidth="1"/>
    <col min="2056" max="2300" width="11.42578125" style="4"/>
    <col min="2301" max="2301" width="100.7109375" style="4" customWidth="1"/>
    <col min="2302" max="2302" width="30" style="4" customWidth="1"/>
    <col min="2303" max="2303" width="29.140625" style="4" customWidth="1"/>
    <col min="2304" max="2304" width="25.28515625" style="4" customWidth="1"/>
    <col min="2305" max="2308" width="0" style="4" hidden="1" customWidth="1"/>
    <col min="2309" max="2309" width="21.85546875" style="4" customWidth="1"/>
    <col min="2310" max="2310" width="20.140625" style="4" customWidth="1"/>
    <col min="2311" max="2311" width="28.5703125" style="4" customWidth="1"/>
    <col min="2312" max="2556" width="11.42578125" style="4"/>
    <col min="2557" max="2557" width="100.7109375" style="4" customWidth="1"/>
    <col min="2558" max="2558" width="30" style="4" customWidth="1"/>
    <col min="2559" max="2559" width="29.140625" style="4" customWidth="1"/>
    <col min="2560" max="2560" width="25.28515625" style="4" customWidth="1"/>
    <col min="2561" max="2564" width="0" style="4" hidden="1" customWidth="1"/>
    <col min="2565" max="2565" width="21.85546875" style="4" customWidth="1"/>
    <col min="2566" max="2566" width="20.140625" style="4" customWidth="1"/>
    <col min="2567" max="2567" width="28.5703125" style="4" customWidth="1"/>
    <col min="2568" max="2812" width="11.42578125" style="4"/>
    <col min="2813" max="2813" width="100.7109375" style="4" customWidth="1"/>
    <col min="2814" max="2814" width="30" style="4" customWidth="1"/>
    <col min="2815" max="2815" width="29.140625" style="4" customWidth="1"/>
    <col min="2816" max="2816" width="25.28515625" style="4" customWidth="1"/>
    <col min="2817" max="2820" width="0" style="4" hidden="1" customWidth="1"/>
    <col min="2821" max="2821" width="21.85546875" style="4" customWidth="1"/>
    <col min="2822" max="2822" width="20.140625" style="4" customWidth="1"/>
    <col min="2823" max="2823" width="28.5703125" style="4" customWidth="1"/>
    <col min="2824" max="3068" width="11.42578125" style="4"/>
    <col min="3069" max="3069" width="100.7109375" style="4" customWidth="1"/>
    <col min="3070" max="3070" width="30" style="4" customWidth="1"/>
    <col min="3071" max="3071" width="29.140625" style="4" customWidth="1"/>
    <col min="3072" max="3072" width="25.28515625" style="4" customWidth="1"/>
    <col min="3073" max="3076" width="0" style="4" hidden="1" customWidth="1"/>
    <col min="3077" max="3077" width="21.85546875" style="4" customWidth="1"/>
    <col min="3078" max="3078" width="20.140625" style="4" customWidth="1"/>
    <col min="3079" max="3079" width="28.5703125" style="4" customWidth="1"/>
    <col min="3080" max="3324" width="11.42578125" style="4"/>
    <col min="3325" max="3325" width="100.7109375" style="4" customWidth="1"/>
    <col min="3326" max="3326" width="30" style="4" customWidth="1"/>
    <col min="3327" max="3327" width="29.140625" style="4" customWidth="1"/>
    <col min="3328" max="3328" width="25.28515625" style="4" customWidth="1"/>
    <col min="3329" max="3332" width="0" style="4" hidden="1" customWidth="1"/>
    <col min="3333" max="3333" width="21.85546875" style="4" customWidth="1"/>
    <col min="3334" max="3334" width="20.140625" style="4" customWidth="1"/>
    <col min="3335" max="3335" width="28.5703125" style="4" customWidth="1"/>
    <col min="3336" max="3580" width="11.42578125" style="4"/>
    <col min="3581" max="3581" width="100.7109375" style="4" customWidth="1"/>
    <col min="3582" max="3582" width="30" style="4" customWidth="1"/>
    <col min="3583" max="3583" width="29.140625" style="4" customWidth="1"/>
    <col min="3584" max="3584" width="25.28515625" style="4" customWidth="1"/>
    <col min="3585" max="3588" width="0" style="4" hidden="1" customWidth="1"/>
    <col min="3589" max="3589" width="21.85546875" style="4" customWidth="1"/>
    <col min="3590" max="3590" width="20.140625" style="4" customWidth="1"/>
    <col min="3591" max="3591" width="28.5703125" style="4" customWidth="1"/>
    <col min="3592" max="3836" width="11.42578125" style="4"/>
    <col min="3837" max="3837" width="100.7109375" style="4" customWidth="1"/>
    <col min="3838" max="3838" width="30" style="4" customWidth="1"/>
    <col min="3839" max="3839" width="29.140625" style="4" customWidth="1"/>
    <col min="3840" max="3840" width="25.28515625" style="4" customWidth="1"/>
    <col min="3841" max="3844" width="0" style="4" hidden="1" customWidth="1"/>
    <col min="3845" max="3845" width="21.85546875" style="4" customWidth="1"/>
    <col min="3846" max="3846" width="20.140625" style="4" customWidth="1"/>
    <col min="3847" max="3847" width="28.5703125" style="4" customWidth="1"/>
    <col min="3848" max="4092" width="11.42578125" style="4"/>
    <col min="4093" max="4093" width="100.7109375" style="4" customWidth="1"/>
    <col min="4094" max="4094" width="30" style="4" customWidth="1"/>
    <col min="4095" max="4095" width="29.140625" style="4" customWidth="1"/>
    <col min="4096" max="4096" width="25.28515625" style="4" customWidth="1"/>
    <col min="4097" max="4100" width="0" style="4" hidden="1" customWidth="1"/>
    <col min="4101" max="4101" width="21.85546875" style="4" customWidth="1"/>
    <col min="4102" max="4102" width="20.140625" style="4" customWidth="1"/>
    <col min="4103" max="4103" width="28.5703125" style="4" customWidth="1"/>
    <col min="4104" max="4348" width="11.42578125" style="4"/>
    <col min="4349" max="4349" width="100.7109375" style="4" customWidth="1"/>
    <col min="4350" max="4350" width="30" style="4" customWidth="1"/>
    <col min="4351" max="4351" width="29.140625" style="4" customWidth="1"/>
    <col min="4352" max="4352" width="25.28515625" style="4" customWidth="1"/>
    <col min="4353" max="4356" width="0" style="4" hidden="1" customWidth="1"/>
    <col min="4357" max="4357" width="21.85546875" style="4" customWidth="1"/>
    <col min="4358" max="4358" width="20.140625" style="4" customWidth="1"/>
    <col min="4359" max="4359" width="28.5703125" style="4" customWidth="1"/>
    <col min="4360" max="4604" width="11.42578125" style="4"/>
    <col min="4605" max="4605" width="100.7109375" style="4" customWidth="1"/>
    <col min="4606" max="4606" width="30" style="4" customWidth="1"/>
    <col min="4607" max="4607" width="29.140625" style="4" customWidth="1"/>
    <col min="4608" max="4608" width="25.28515625" style="4" customWidth="1"/>
    <col min="4609" max="4612" width="0" style="4" hidden="1" customWidth="1"/>
    <col min="4613" max="4613" width="21.85546875" style="4" customWidth="1"/>
    <col min="4614" max="4614" width="20.140625" style="4" customWidth="1"/>
    <col min="4615" max="4615" width="28.5703125" style="4" customWidth="1"/>
    <col min="4616" max="4860" width="11.42578125" style="4"/>
    <col min="4861" max="4861" width="100.7109375" style="4" customWidth="1"/>
    <col min="4862" max="4862" width="30" style="4" customWidth="1"/>
    <col min="4863" max="4863" width="29.140625" style="4" customWidth="1"/>
    <col min="4864" max="4864" width="25.28515625" style="4" customWidth="1"/>
    <col min="4865" max="4868" width="0" style="4" hidden="1" customWidth="1"/>
    <col min="4869" max="4869" width="21.85546875" style="4" customWidth="1"/>
    <col min="4870" max="4870" width="20.140625" style="4" customWidth="1"/>
    <col min="4871" max="4871" width="28.5703125" style="4" customWidth="1"/>
    <col min="4872" max="5116" width="11.42578125" style="4"/>
    <col min="5117" max="5117" width="100.7109375" style="4" customWidth="1"/>
    <col min="5118" max="5118" width="30" style="4" customWidth="1"/>
    <col min="5119" max="5119" width="29.140625" style="4" customWidth="1"/>
    <col min="5120" max="5120" width="25.28515625" style="4" customWidth="1"/>
    <col min="5121" max="5124" width="0" style="4" hidden="1" customWidth="1"/>
    <col min="5125" max="5125" width="21.85546875" style="4" customWidth="1"/>
    <col min="5126" max="5126" width="20.140625" style="4" customWidth="1"/>
    <col min="5127" max="5127" width="28.5703125" style="4" customWidth="1"/>
    <col min="5128" max="5372" width="11.42578125" style="4"/>
    <col min="5373" max="5373" width="100.7109375" style="4" customWidth="1"/>
    <col min="5374" max="5374" width="30" style="4" customWidth="1"/>
    <col min="5375" max="5375" width="29.140625" style="4" customWidth="1"/>
    <col min="5376" max="5376" width="25.28515625" style="4" customWidth="1"/>
    <col min="5377" max="5380" width="0" style="4" hidden="1" customWidth="1"/>
    <col min="5381" max="5381" width="21.85546875" style="4" customWidth="1"/>
    <col min="5382" max="5382" width="20.140625" style="4" customWidth="1"/>
    <col min="5383" max="5383" width="28.5703125" style="4" customWidth="1"/>
    <col min="5384" max="5628" width="11.42578125" style="4"/>
    <col min="5629" max="5629" width="100.7109375" style="4" customWidth="1"/>
    <col min="5630" max="5630" width="30" style="4" customWidth="1"/>
    <col min="5631" max="5631" width="29.140625" style="4" customWidth="1"/>
    <col min="5632" max="5632" width="25.28515625" style="4" customWidth="1"/>
    <col min="5633" max="5636" width="0" style="4" hidden="1" customWidth="1"/>
    <col min="5637" max="5637" width="21.85546875" style="4" customWidth="1"/>
    <col min="5638" max="5638" width="20.140625" style="4" customWidth="1"/>
    <col min="5639" max="5639" width="28.5703125" style="4" customWidth="1"/>
    <col min="5640" max="5884" width="11.42578125" style="4"/>
    <col min="5885" max="5885" width="100.7109375" style="4" customWidth="1"/>
    <col min="5886" max="5886" width="30" style="4" customWidth="1"/>
    <col min="5887" max="5887" width="29.140625" style="4" customWidth="1"/>
    <col min="5888" max="5888" width="25.28515625" style="4" customWidth="1"/>
    <col min="5889" max="5892" width="0" style="4" hidden="1" customWidth="1"/>
    <col min="5893" max="5893" width="21.85546875" style="4" customWidth="1"/>
    <col min="5894" max="5894" width="20.140625" style="4" customWidth="1"/>
    <col min="5895" max="5895" width="28.5703125" style="4" customWidth="1"/>
    <col min="5896" max="6140" width="11.42578125" style="4"/>
    <col min="6141" max="6141" width="100.7109375" style="4" customWidth="1"/>
    <col min="6142" max="6142" width="30" style="4" customWidth="1"/>
    <col min="6143" max="6143" width="29.140625" style="4" customWidth="1"/>
    <col min="6144" max="6144" width="25.28515625" style="4" customWidth="1"/>
    <col min="6145" max="6148" width="0" style="4" hidden="1" customWidth="1"/>
    <col min="6149" max="6149" width="21.85546875" style="4" customWidth="1"/>
    <col min="6150" max="6150" width="20.140625" style="4" customWidth="1"/>
    <col min="6151" max="6151" width="28.5703125" style="4" customWidth="1"/>
    <col min="6152" max="6396" width="11.42578125" style="4"/>
    <col min="6397" max="6397" width="100.7109375" style="4" customWidth="1"/>
    <col min="6398" max="6398" width="30" style="4" customWidth="1"/>
    <col min="6399" max="6399" width="29.140625" style="4" customWidth="1"/>
    <col min="6400" max="6400" width="25.28515625" style="4" customWidth="1"/>
    <col min="6401" max="6404" width="0" style="4" hidden="1" customWidth="1"/>
    <col min="6405" max="6405" width="21.85546875" style="4" customWidth="1"/>
    <col min="6406" max="6406" width="20.140625" style="4" customWidth="1"/>
    <col min="6407" max="6407" width="28.5703125" style="4" customWidth="1"/>
    <col min="6408" max="6652" width="11.42578125" style="4"/>
    <col min="6653" max="6653" width="100.7109375" style="4" customWidth="1"/>
    <col min="6654" max="6654" width="30" style="4" customWidth="1"/>
    <col min="6655" max="6655" width="29.140625" style="4" customWidth="1"/>
    <col min="6656" max="6656" width="25.28515625" style="4" customWidth="1"/>
    <col min="6657" max="6660" width="0" style="4" hidden="1" customWidth="1"/>
    <col min="6661" max="6661" width="21.85546875" style="4" customWidth="1"/>
    <col min="6662" max="6662" width="20.140625" style="4" customWidth="1"/>
    <col min="6663" max="6663" width="28.5703125" style="4" customWidth="1"/>
    <col min="6664" max="6908" width="11.42578125" style="4"/>
    <col min="6909" max="6909" width="100.7109375" style="4" customWidth="1"/>
    <col min="6910" max="6910" width="30" style="4" customWidth="1"/>
    <col min="6911" max="6911" width="29.140625" style="4" customWidth="1"/>
    <col min="6912" max="6912" width="25.28515625" style="4" customWidth="1"/>
    <col min="6913" max="6916" width="0" style="4" hidden="1" customWidth="1"/>
    <col min="6917" max="6917" width="21.85546875" style="4" customWidth="1"/>
    <col min="6918" max="6918" width="20.140625" style="4" customWidth="1"/>
    <col min="6919" max="6919" width="28.5703125" style="4" customWidth="1"/>
    <col min="6920" max="7164" width="11.42578125" style="4"/>
    <col min="7165" max="7165" width="100.7109375" style="4" customWidth="1"/>
    <col min="7166" max="7166" width="30" style="4" customWidth="1"/>
    <col min="7167" max="7167" width="29.140625" style="4" customWidth="1"/>
    <col min="7168" max="7168" width="25.28515625" style="4" customWidth="1"/>
    <col min="7169" max="7172" width="0" style="4" hidden="1" customWidth="1"/>
    <col min="7173" max="7173" width="21.85546875" style="4" customWidth="1"/>
    <col min="7174" max="7174" width="20.140625" style="4" customWidth="1"/>
    <col min="7175" max="7175" width="28.5703125" style="4" customWidth="1"/>
    <col min="7176" max="7420" width="11.42578125" style="4"/>
    <col min="7421" max="7421" width="100.7109375" style="4" customWidth="1"/>
    <col min="7422" max="7422" width="30" style="4" customWidth="1"/>
    <col min="7423" max="7423" width="29.140625" style="4" customWidth="1"/>
    <col min="7424" max="7424" width="25.28515625" style="4" customWidth="1"/>
    <col min="7425" max="7428" width="0" style="4" hidden="1" customWidth="1"/>
    <col min="7429" max="7429" width="21.85546875" style="4" customWidth="1"/>
    <col min="7430" max="7430" width="20.140625" style="4" customWidth="1"/>
    <col min="7431" max="7431" width="28.5703125" style="4" customWidth="1"/>
    <col min="7432" max="7676" width="11.42578125" style="4"/>
    <col min="7677" max="7677" width="100.7109375" style="4" customWidth="1"/>
    <col min="7678" max="7678" width="30" style="4" customWidth="1"/>
    <col min="7679" max="7679" width="29.140625" style="4" customWidth="1"/>
    <col min="7680" max="7680" width="25.28515625" style="4" customWidth="1"/>
    <col min="7681" max="7684" width="0" style="4" hidden="1" customWidth="1"/>
    <col min="7685" max="7685" width="21.85546875" style="4" customWidth="1"/>
    <col min="7686" max="7686" width="20.140625" style="4" customWidth="1"/>
    <col min="7687" max="7687" width="28.5703125" style="4" customWidth="1"/>
    <col min="7688" max="7932" width="11.42578125" style="4"/>
    <col min="7933" max="7933" width="100.7109375" style="4" customWidth="1"/>
    <col min="7934" max="7934" width="30" style="4" customWidth="1"/>
    <col min="7935" max="7935" width="29.140625" style="4" customWidth="1"/>
    <col min="7936" max="7936" width="25.28515625" style="4" customWidth="1"/>
    <col min="7937" max="7940" width="0" style="4" hidden="1" customWidth="1"/>
    <col min="7941" max="7941" width="21.85546875" style="4" customWidth="1"/>
    <col min="7942" max="7942" width="20.140625" style="4" customWidth="1"/>
    <col min="7943" max="7943" width="28.5703125" style="4" customWidth="1"/>
    <col min="7944" max="8188" width="11.42578125" style="4"/>
    <col min="8189" max="8189" width="100.7109375" style="4" customWidth="1"/>
    <col min="8190" max="8190" width="30" style="4" customWidth="1"/>
    <col min="8191" max="8191" width="29.140625" style="4" customWidth="1"/>
    <col min="8192" max="8192" width="25.28515625" style="4" customWidth="1"/>
    <col min="8193" max="8196" width="0" style="4" hidden="1" customWidth="1"/>
    <col min="8197" max="8197" width="21.85546875" style="4" customWidth="1"/>
    <col min="8198" max="8198" width="20.140625" style="4" customWidth="1"/>
    <col min="8199" max="8199" width="28.5703125" style="4" customWidth="1"/>
    <col min="8200" max="8444" width="11.42578125" style="4"/>
    <col min="8445" max="8445" width="100.7109375" style="4" customWidth="1"/>
    <col min="8446" max="8446" width="30" style="4" customWidth="1"/>
    <col min="8447" max="8447" width="29.140625" style="4" customWidth="1"/>
    <col min="8448" max="8448" width="25.28515625" style="4" customWidth="1"/>
    <col min="8449" max="8452" width="0" style="4" hidden="1" customWidth="1"/>
    <col min="8453" max="8453" width="21.85546875" style="4" customWidth="1"/>
    <col min="8454" max="8454" width="20.140625" style="4" customWidth="1"/>
    <col min="8455" max="8455" width="28.5703125" style="4" customWidth="1"/>
    <col min="8456" max="8700" width="11.42578125" style="4"/>
    <col min="8701" max="8701" width="100.7109375" style="4" customWidth="1"/>
    <col min="8702" max="8702" width="30" style="4" customWidth="1"/>
    <col min="8703" max="8703" width="29.140625" style="4" customWidth="1"/>
    <col min="8704" max="8704" width="25.28515625" style="4" customWidth="1"/>
    <col min="8705" max="8708" width="0" style="4" hidden="1" customWidth="1"/>
    <col min="8709" max="8709" width="21.85546875" style="4" customWidth="1"/>
    <col min="8710" max="8710" width="20.140625" style="4" customWidth="1"/>
    <col min="8711" max="8711" width="28.5703125" style="4" customWidth="1"/>
    <col min="8712" max="8956" width="11.42578125" style="4"/>
    <col min="8957" max="8957" width="100.7109375" style="4" customWidth="1"/>
    <col min="8958" max="8958" width="30" style="4" customWidth="1"/>
    <col min="8959" max="8959" width="29.140625" style="4" customWidth="1"/>
    <col min="8960" max="8960" width="25.28515625" style="4" customWidth="1"/>
    <col min="8961" max="8964" width="0" style="4" hidden="1" customWidth="1"/>
    <col min="8965" max="8965" width="21.85546875" style="4" customWidth="1"/>
    <col min="8966" max="8966" width="20.140625" style="4" customWidth="1"/>
    <col min="8967" max="8967" width="28.5703125" style="4" customWidth="1"/>
    <col min="8968" max="9212" width="11.42578125" style="4"/>
    <col min="9213" max="9213" width="100.7109375" style="4" customWidth="1"/>
    <col min="9214" max="9214" width="30" style="4" customWidth="1"/>
    <col min="9215" max="9215" width="29.140625" style="4" customWidth="1"/>
    <col min="9216" max="9216" width="25.28515625" style="4" customWidth="1"/>
    <col min="9217" max="9220" width="0" style="4" hidden="1" customWidth="1"/>
    <col min="9221" max="9221" width="21.85546875" style="4" customWidth="1"/>
    <col min="9222" max="9222" width="20.140625" style="4" customWidth="1"/>
    <col min="9223" max="9223" width="28.5703125" style="4" customWidth="1"/>
    <col min="9224" max="9468" width="11.42578125" style="4"/>
    <col min="9469" max="9469" width="100.7109375" style="4" customWidth="1"/>
    <col min="9470" max="9470" width="30" style="4" customWidth="1"/>
    <col min="9471" max="9471" width="29.140625" style="4" customWidth="1"/>
    <col min="9472" max="9472" width="25.28515625" style="4" customWidth="1"/>
    <col min="9473" max="9476" width="0" style="4" hidden="1" customWidth="1"/>
    <col min="9477" max="9477" width="21.85546875" style="4" customWidth="1"/>
    <col min="9478" max="9478" width="20.140625" style="4" customWidth="1"/>
    <col min="9479" max="9479" width="28.5703125" style="4" customWidth="1"/>
    <col min="9480" max="9724" width="11.42578125" style="4"/>
    <col min="9725" max="9725" width="100.7109375" style="4" customWidth="1"/>
    <col min="9726" max="9726" width="30" style="4" customWidth="1"/>
    <col min="9727" max="9727" width="29.140625" style="4" customWidth="1"/>
    <col min="9728" max="9728" width="25.28515625" style="4" customWidth="1"/>
    <col min="9729" max="9732" width="0" style="4" hidden="1" customWidth="1"/>
    <col min="9733" max="9733" width="21.85546875" style="4" customWidth="1"/>
    <col min="9734" max="9734" width="20.140625" style="4" customWidth="1"/>
    <col min="9735" max="9735" width="28.5703125" style="4" customWidth="1"/>
    <col min="9736" max="9980" width="11.42578125" style="4"/>
    <col min="9981" max="9981" width="100.7109375" style="4" customWidth="1"/>
    <col min="9982" max="9982" width="30" style="4" customWidth="1"/>
    <col min="9983" max="9983" width="29.140625" style="4" customWidth="1"/>
    <col min="9984" max="9984" width="25.28515625" style="4" customWidth="1"/>
    <col min="9985" max="9988" width="0" style="4" hidden="1" customWidth="1"/>
    <col min="9989" max="9989" width="21.85546875" style="4" customWidth="1"/>
    <col min="9990" max="9990" width="20.140625" style="4" customWidth="1"/>
    <col min="9991" max="9991" width="28.5703125" style="4" customWidth="1"/>
    <col min="9992" max="10236" width="11.42578125" style="4"/>
    <col min="10237" max="10237" width="100.7109375" style="4" customWidth="1"/>
    <col min="10238" max="10238" width="30" style="4" customWidth="1"/>
    <col min="10239" max="10239" width="29.140625" style="4" customWidth="1"/>
    <col min="10240" max="10240" width="25.28515625" style="4" customWidth="1"/>
    <col min="10241" max="10244" width="0" style="4" hidden="1" customWidth="1"/>
    <col min="10245" max="10245" width="21.85546875" style="4" customWidth="1"/>
    <col min="10246" max="10246" width="20.140625" style="4" customWidth="1"/>
    <col min="10247" max="10247" width="28.5703125" style="4" customWidth="1"/>
    <col min="10248" max="10492" width="11.42578125" style="4"/>
    <col min="10493" max="10493" width="100.7109375" style="4" customWidth="1"/>
    <col min="10494" max="10494" width="30" style="4" customWidth="1"/>
    <col min="10495" max="10495" width="29.140625" style="4" customWidth="1"/>
    <col min="10496" max="10496" width="25.28515625" style="4" customWidth="1"/>
    <col min="10497" max="10500" width="0" style="4" hidden="1" customWidth="1"/>
    <col min="10501" max="10501" width="21.85546875" style="4" customWidth="1"/>
    <col min="10502" max="10502" width="20.140625" style="4" customWidth="1"/>
    <col min="10503" max="10503" width="28.5703125" style="4" customWidth="1"/>
    <col min="10504" max="10748" width="11.42578125" style="4"/>
    <col min="10749" max="10749" width="100.7109375" style="4" customWidth="1"/>
    <col min="10750" max="10750" width="30" style="4" customWidth="1"/>
    <col min="10751" max="10751" width="29.140625" style="4" customWidth="1"/>
    <col min="10752" max="10752" width="25.28515625" style="4" customWidth="1"/>
    <col min="10753" max="10756" width="0" style="4" hidden="1" customWidth="1"/>
    <col min="10757" max="10757" width="21.85546875" style="4" customWidth="1"/>
    <col min="10758" max="10758" width="20.140625" style="4" customWidth="1"/>
    <col min="10759" max="10759" width="28.5703125" style="4" customWidth="1"/>
    <col min="10760" max="11004" width="11.42578125" style="4"/>
    <col min="11005" max="11005" width="100.7109375" style="4" customWidth="1"/>
    <col min="11006" max="11006" width="30" style="4" customWidth="1"/>
    <col min="11007" max="11007" width="29.140625" style="4" customWidth="1"/>
    <col min="11008" max="11008" width="25.28515625" style="4" customWidth="1"/>
    <col min="11009" max="11012" width="0" style="4" hidden="1" customWidth="1"/>
    <col min="11013" max="11013" width="21.85546875" style="4" customWidth="1"/>
    <col min="11014" max="11014" width="20.140625" style="4" customWidth="1"/>
    <col min="11015" max="11015" width="28.5703125" style="4" customWidth="1"/>
    <col min="11016" max="11260" width="11.42578125" style="4"/>
    <col min="11261" max="11261" width="100.7109375" style="4" customWidth="1"/>
    <col min="11262" max="11262" width="30" style="4" customWidth="1"/>
    <col min="11263" max="11263" width="29.140625" style="4" customWidth="1"/>
    <col min="11264" max="11264" width="25.28515625" style="4" customWidth="1"/>
    <col min="11265" max="11268" width="0" style="4" hidden="1" customWidth="1"/>
    <col min="11269" max="11269" width="21.85546875" style="4" customWidth="1"/>
    <col min="11270" max="11270" width="20.140625" style="4" customWidth="1"/>
    <col min="11271" max="11271" width="28.5703125" style="4" customWidth="1"/>
    <col min="11272" max="11516" width="11.42578125" style="4"/>
    <col min="11517" max="11517" width="100.7109375" style="4" customWidth="1"/>
    <col min="11518" max="11518" width="30" style="4" customWidth="1"/>
    <col min="11519" max="11519" width="29.140625" style="4" customWidth="1"/>
    <col min="11520" max="11520" width="25.28515625" style="4" customWidth="1"/>
    <col min="11521" max="11524" width="0" style="4" hidden="1" customWidth="1"/>
    <col min="11525" max="11525" width="21.85546875" style="4" customWidth="1"/>
    <col min="11526" max="11526" width="20.140625" style="4" customWidth="1"/>
    <col min="11527" max="11527" width="28.5703125" style="4" customWidth="1"/>
    <col min="11528" max="11772" width="11.42578125" style="4"/>
    <col min="11773" max="11773" width="100.7109375" style="4" customWidth="1"/>
    <col min="11774" max="11774" width="30" style="4" customWidth="1"/>
    <col min="11775" max="11775" width="29.140625" style="4" customWidth="1"/>
    <col min="11776" max="11776" width="25.28515625" style="4" customWidth="1"/>
    <col min="11777" max="11780" width="0" style="4" hidden="1" customWidth="1"/>
    <col min="11781" max="11781" width="21.85546875" style="4" customWidth="1"/>
    <col min="11782" max="11782" width="20.140625" style="4" customWidth="1"/>
    <col min="11783" max="11783" width="28.5703125" style="4" customWidth="1"/>
    <col min="11784" max="12028" width="11.42578125" style="4"/>
    <col min="12029" max="12029" width="100.7109375" style="4" customWidth="1"/>
    <col min="12030" max="12030" width="30" style="4" customWidth="1"/>
    <col min="12031" max="12031" width="29.140625" style="4" customWidth="1"/>
    <col min="12032" max="12032" width="25.28515625" style="4" customWidth="1"/>
    <col min="12033" max="12036" width="0" style="4" hidden="1" customWidth="1"/>
    <col min="12037" max="12037" width="21.85546875" style="4" customWidth="1"/>
    <col min="12038" max="12038" width="20.140625" style="4" customWidth="1"/>
    <col min="12039" max="12039" width="28.5703125" style="4" customWidth="1"/>
    <col min="12040" max="12284" width="11.42578125" style="4"/>
    <col min="12285" max="12285" width="100.7109375" style="4" customWidth="1"/>
    <col min="12286" max="12286" width="30" style="4" customWidth="1"/>
    <col min="12287" max="12287" width="29.140625" style="4" customWidth="1"/>
    <col min="12288" max="12288" width="25.28515625" style="4" customWidth="1"/>
    <col min="12289" max="12292" width="0" style="4" hidden="1" customWidth="1"/>
    <col min="12293" max="12293" width="21.85546875" style="4" customWidth="1"/>
    <col min="12294" max="12294" width="20.140625" style="4" customWidth="1"/>
    <col min="12295" max="12295" width="28.5703125" style="4" customWidth="1"/>
    <col min="12296" max="12540" width="11.42578125" style="4"/>
    <col min="12541" max="12541" width="100.7109375" style="4" customWidth="1"/>
    <col min="12542" max="12542" width="30" style="4" customWidth="1"/>
    <col min="12543" max="12543" width="29.140625" style="4" customWidth="1"/>
    <col min="12544" max="12544" width="25.28515625" style="4" customWidth="1"/>
    <col min="12545" max="12548" width="0" style="4" hidden="1" customWidth="1"/>
    <col min="12549" max="12549" width="21.85546875" style="4" customWidth="1"/>
    <col min="12550" max="12550" width="20.140625" style="4" customWidth="1"/>
    <col min="12551" max="12551" width="28.5703125" style="4" customWidth="1"/>
    <col min="12552" max="12796" width="11.42578125" style="4"/>
    <col min="12797" max="12797" width="100.7109375" style="4" customWidth="1"/>
    <col min="12798" max="12798" width="30" style="4" customWidth="1"/>
    <col min="12799" max="12799" width="29.140625" style="4" customWidth="1"/>
    <col min="12800" max="12800" width="25.28515625" style="4" customWidth="1"/>
    <col min="12801" max="12804" width="0" style="4" hidden="1" customWidth="1"/>
    <col min="12805" max="12805" width="21.85546875" style="4" customWidth="1"/>
    <col min="12806" max="12806" width="20.140625" style="4" customWidth="1"/>
    <col min="12807" max="12807" width="28.5703125" style="4" customWidth="1"/>
    <col min="12808" max="13052" width="11.42578125" style="4"/>
    <col min="13053" max="13053" width="100.7109375" style="4" customWidth="1"/>
    <col min="13054" max="13054" width="30" style="4" customWidth="1"/>
    <col min="13055" max="13055" width="29.140625" style="4" customWidth="1"/>
    <col min="13056" max="13056" width="25.28515625" style="4" customWidth="1"/>
    <col min="13057" max="13060" width="0" style="4" hidden="1" customWidth="1"/>
    <col min="13061" max="13061" width="21.85546875" style="4" customWidth="1"/>
    <col min="13062" max="13062" width="20.140625" style="4" customWidth="1"/>
    <col min="13063" max="13063" width="28.5703125" style="4" customWidth="1"/>
    <col min="13064" max="13308" width="11.42578125" style="4"/>
    <col min="13309" max="13309" width="100.7109375" style="4" customWidth="1"/>
    <col min="13310" max="13310" width="30" style="4" customWidth="1"/>
    <col min="13311" max="13311" width="29.140625" style="4" customWidth="1"/>
    <col min="13312" max="13312" width="25.28515625" style="4" customWidth="1"/>
    <col min="13313" max="13316" width="0" style="4" hidden="1" customWidth="1"/>
    <col min="13317" max="13317" width="21.85546875" style="4" customWidth="1"/>
    <col min="13318" max="13318" width="20.140625" style="4" customWidth="1"/>
    <col min="13319" max="13319" width="28.5703125" style="4" customWidth="1"/>
    <col min="13320" max="13564" width="11.42578125" style="4"/>
    <col min="13565" max="13565" width="100.7109375" style="4" customWidth="1"/>
    <col min="13566" max="13566" width="30" style="4" customWidth="1"/>
    <col min="13567" max="13567" width="29.140625" style="4" customWidth="1"/>
    <col min="13568" max="13568" width="25.28515625" style="4" customWidth="1"/>
    <col min="13569" max="13572" width="0" style="4" hidden="1" customWidth="1"/>
    <col min="13573" max="13573" width="21.85546875" style="4" customWidth="1"/>
    <col min="13574" max="13574" width="20.140625" style="4" customWidth="1"/>
    <col min="13575" max="13575" width="28.5703125" style="4" customWidth="1"/>
    <col min="13576" max="13820" width="11.42578125" style="4"/>
    <col min="13821" max="13821" width="100.7109375" style="4" customWidth="1"/>
    <col min="13822" max="13822" width="30" style="4" customWidth="1"/>
    <col min="13823" max="13823" width="29.140625" style="4" customWidth="1"/>
    <col min="13824" max="13824" width="25.28515625" style="4" customWidth="1"/>
    <col min="13825" max="13828" width="0" style="4" hidden="1" customWidth="1"/>
    <col min="13829" max="13829" width="21.85546875" style="4" customWidth="1"/>
    <col min="13830" max="13830" width="20.140625" style="4" customWidth="1"/>
    <col min="13831" max="13831" width="28.5703125" style="4" customWidth="1"/>
    <col min="13832" max="14076" width="11.42578125" style="4"/>
    <col min="14077" max="14077" width="100.7109375" style="4" customWidth="1"/>
    <col min="14078" max="14078" width="30" style="4" customWidth="1"/>
    <col min="14079" max="14079" width="29.140625" style="4" customWidth="1"/>
    <col min="14080" max="14080" width="25.28515625" style="4" customWidth="1"/>
    <col min="14081" max="14084" width="0" style="4" hidden="1" customWidth="1"/>
    <col min="14085" max="14085" width="21.85546875" style="4" customWidth="1"/>
    <col min="14086" max="14086" width="20.140625" style="4" customWidth="1"/>
    <col min="14087" max="14087" width="28.5703125" style="4" customWidth="1"/>
    <col min="14088" max="14332" width="11.42578125" style="4"/>
    <col min="14333" max="14333" width="100.7109375" style="4" customWidth="1"/>
    <col min="14334" max="14334" width="30" style="4" customWidth="1"/>
    <col min="14335" max="14335" width="29.140625" style="4" customWidth="1"/>
    <col min="14336" max="14336" width="25.28515625" style="4" customWidth="1"/>
    <col min="14337" max="14340" width="0" style="4" hidden="1" customWidth="1"/>
    <col min="14341" max="14341" width="21.85546875" style="4" customWidth="1"/>
    <col min="14342" max="14342" width="20.140625" style="4" customWidth="1"/>
    <col min="14343" max="14343" width="28.5703125" style="4" customWidth="1"/>
    <col min="14344" max="14588" width="11.42578125" style="4"/>
    <col min="14589" max="14589" width="100.7109375" style="4" customWidth="1"/>
    <col min="14590" max="14590" width="30" style="4" customWidth="1"/>
    <col min="14591" max="14591" width="29.140625" style="4" customWidth="1"/>
    <col min="14592" max="14592" width="25.28515625" style="4" customWidth="1"/>
    <col min="14593" max="14596" width="0" style="4" hidden="1" customWidth="1"/>
    <col min="14597" max="14597" width="21.85546875" style="4" customWidth="1"/>
    <col min="14598" max="14598" width="20.140625" style="4" customWidth="1"/>
    <col min="14599" max="14599" width="28.5703125" style="4" customWidth="1"/>
    <col min="14600" max="14844" width="11.42578125" style="4"/>
    <col min="14845" max="14845" width="100.7109375" style="4" customWidth="1"/>
    <col min="14846" max="14846" width="30" style="4" customWidth="1"/>
    <col min="14847" max="14847" width="29.140625" style="4" customWidth="1"/>
    <col min="14848" max="14848" width="25.28515625" style="4" customWidth="1"/>
    <col min="14849" max="14852" width="0" style="4" hidden="1" customWidth="1"/>
    <col min="14853" max="14853" width="21.85546875" style="4" customWidth="1"/>
    <col min="14854" max="14854" width="20.140625" style="4" customWidth="1"/>
    <col min="14855" max="14855" width="28.5703125" style="4" customWidth="1"/>
    <col min="14856" max="15100" width="11.42578125" style="4"/>
    <col min="15101" max="15101" width="100.7109375" style="4" customWidth="1"/>
    <col min="15102" max="15102" width="30" style="4" customWidth="1"/>
    <col min="15103" max="15103" width="29.140625" style="4" customWidth="1"/>
    <col min="15104" max="15104" width="25.28515625" style="4" customWidth="1"/>
    <col min="15105" max="15108" width="0" style="4" hidden="1" customWidth="1"/>
    <col min="15109" max="15109" width="21.85546875" style="4" customWidth="1"/>
    <col min="15110" max="15110" width="20.140625" style="4" customWidth="1"/>
    <col min="15111" max="15111" width="28.5703125" style="4" customWidth="1"/>
    <col min="15112" max="15356" width="11.42578125" style="4"/>
    <col min="15357" max="15357" width="100.7109375" style="4" customWidth="1"/>
    <col min="15358" max="15358" width="30" style="4" customWidth="1"/>
    <col min="15359" max="15359" width="29.140625" style="4" customWidth="1"/>
    <col min="15360" max="15360" width="25.28515625" style="4" customWidth="1"/>
    <col min="15361" max="15364" width="0" style="4" hidden="1" customWidth="1"/>
    <col min="15365" max="15365" width="21.85546875" style="4" customWidth="1"/>
    <col min="15366" max="15366" width="20.140625" style="4" customWidth="1"/>
    <col min="15367" max="15367" width="28.5703125" style="4" customWidth="1"/>
    <col min="15368" max="15612" width="11.42578125" style="4"/>
    <col min="15613" max="15613" width="100.7109375" style="4" customWidth="1"/>
    <col min="15614" max="15614" width="30" style="4" customWidth="1"/>
    <col min="15615" max="15615" width="29.140625" style="4" customWidth="1"/>
    <col min="15616" max="15616" width="25.28515625" style="4" customWidth="1"/>
    <col min="15617" max="15620" width="0" style="4" hidden="1" customWidth="1"/>
    <col min="15621" max="15621" width="21.85546875" style="4" customWidth="1"/>
    <col min="15622" max="15622" width="20.140625" style="4" customWidth="1"/>
    <col min="15623" max="15623" width="28.5703125" style="4" customWidth="1"/>
    <col min="15624" max="15868" width="11.42578125" style="4"/>
    <col min="15869" max="15869" width="100.7109375" style="4" customWidth="1"/>
    <col min="15870" max="15870" width="30" style="4" customWidth="1"/>
    <col min="15871" max="15871" width="29.140625" style="4" customWidth="1"/>
    <col min="15872" max="15872" width="25.28515625" style="4" customWidth="1"/>
    <col min="15873" max="15876" width="0" style="4" hidden="1" customWidth="1"/>
    <col min="15877" max="15877" width="21.85546875" style="4" customWidth="1"/>
    <col min="15878" max="15878" width="20.140625" style="4" customWidth="1"/>
    <col min="15879" max="15879" width="28.5703125" style="4" customWidth="1"/>
    <col min="15880" max="16124" width="11.42578125" style="4"/>
    <col min="16125" max="16125" width="100.7109375" style="4" customWidth="1"/>
    <col min="16126" max="16126" width="30" style="4" customWidth="1"/>
    <col min="16127" max="16127" width="29.140625" style="4" customWidth="1"/>
    <col min="16128" max="16128" width="25.28515625" style="4" customWidth="1"/>
    <col min="16129" max="16132" width="0" style="4" hidden="1" customWidth="1"/>
    <col min="16133" max="16133" width="21.85546875" style="4" customWidth="1"/>
    <col min="16134" max="16134" width="20.140625" style="4" customWidth="1"/>
    <col min="16135" max="16135" width="28.5703125" style="4" customWidth="1"/>
    <col min="16136" max="16384" width="11.42578125" style="4"/>
  </cols>
  <sheetData>
    <row r="1" spans="1:7" s="55" customFormat="1" ht="84" customHeight="1">
      <c r="A1" s="255" t="s">
        <v>86</v>
      </c>
      <c r="B1" s="255"/>
      <c r="C1" s="255"/>
      <c r="D1" s="255"/>
      <c r="E1" s="255"/>
      <c r="F1" s="255"/>
      <c r="G1" s="255"/>
    </row>
    <row r="2" spans="1:7" s="55" customFormat="1" ht="20.25">
      <c r="A2" s="256" t="s">
        <v>10</v>
      </c>
      <c r="B2" s="256"/>
      <c r="C2" s="256"/>
      <c r="D2" s="256"/>
      <c r="E2" s="256"/>
      <c r="F2" s="256"/>
      <c r="G2" s="256"/>
    </row>
    <row r="3" spans="1:7" s="69" customFormat="1" ht="20.25">
      <c r="A3" s="257" t="s">
        <v>15</v>
      </c>
      <c r="B3" s="257"/>
      <c r="C3" s="257"/>
      <c r="D3" s="257"/>
      <c r="E3" s="257"/>
      <c r="F3" s="257"/>
      <c r="G3" s="257"/>
    </row>
    <row r="4" spans="1:7" s="69" customFormat="1" ht="20.25">
      <c r="A4" s="70"/>
      <c r="B4" s="70"/>
      <c r="D4" s="83"/>
      <c r="E4" s="70"/>
      <c r="F4" s="258" t="s">
        <v>2</v>
      </c>
      <c r="G4" s="258"/>
    </row>
    <row r="5" spans="1:7" s="73" customFormat="1" ht="20.25" customHeight="1">
      <c r="A5" s="195" t="s">
        <v>87</v>
      </c>
      <c r="B5" s="259" t="s">
        <v>11</v>
      </c>
      <c r="C5" s="259"/>
      <c r="D5" s="259"/>
      <c r="E5" s="259" t="s">
        <v>88</v>
      </c>
      <c r="F5" s="259"/>
      <c r="G5" s="259"/>
    </row>
    <row r="6" spans="1:7" s="73" customFormat="1" ht="25.5" customHeight="1">
      <c r="A6" s="195"/>
      <c r="B6" s="84" t="s">
        <v>32</v>
      </c>
      <c r="C6" s="84" t="s">
        <v>33</v>
      </c>
      <c r="D6" s="84" t="s">
        <v>0</v>
      </c>
      <c r="E6" s="84" t="s">
        <v>32</v>
      </c>
      <c r="F6" s="84" t="s">
        <v>34</v>
      </c>
      <c r="G6" s="84" t="s">
        <v>0</v>
      </c>
    </row>
    <row r="7" spans="1:7" s="76" customFormat="1" ht="34.5" customHeight="1">
      <c r="A7" s="252" t="s">
        <v>116</v>
      </c>
      <c r="B7" s="252"/>
      <c r="C7" s="252"/>
      <c r="D7" s="252"/>
      <c r="E7" s="252"/>
    </row>
    <row r="8" spans="1:7" s="18" customFormat="1" ht="34.5" customHeight="1">
      <c r="A8" s="31" t="s">
        <v>92</v>
      </c>
      <c r="B8" s="85">
        <v>6110000</v>
      </c>
      <c r="C8" s="186">
        <v>3836000</v>
      </c>
      <c r="D8" s="32">
        <f t="shared" ref="D8" si="0">B8+C8</f>
        <v>9946000</v>
      </c>
      <c r="E8" s="85">
        <v>880000</v>
      </c>
      <c r="F8" s="85">
        <v>4405500</v>
      </c>
      <c r="G8" s="32">
        <f t="shared" ref="G8:G10" si="1">E8+F8</f>
        <v>5285500</v>
      </c>
    </row>
    <row r="9" spans="1:7" s="18" customFormat="1" ht="34.5" customHeight="1">
      <c r="A9" s="31" t="s">
        <v>94</v>
      </c>
      <c r="B9" s="85">
        <f>'TAB 06 '!C23</f>
        <v>0</v>
      </c>
      <c r="C9" s="85">
        <v>0</v>
      </c>
      <c r="D9" s="32">
        <v>0</v>
      </c>
      <c r="E9" s="85">
        <f>'TAB 06 '!D23</f>
        <v>0</v>
      </c>
      <c r="F9" s="85">
        <v>35000</v>
      </c>
      <c r="G9" s="32">
        <f t="shared" si="1"/>
        <v>35000</v>
      </c>
    </row>
    <row r="10" spans="1:7" s="18" customFormat="1" ht="34.5" customHeight="1">
      <c r="A10" s="31" t="s">
        <v>47</v>
      </c>
      <c r="B10" s="85">
        <f>'TAB 06 '!C24</f>
        <v>0</v>
      </c>
      <c r="C10" s="85">
        <v>0</v>
      </c>
      <c r="D10" s="32">
        <v>0</v>
      </c>
      <c r="E10" s="85">
        <f>'TAB 06 '!D24</f>
        <v>0</v>
      </c>
      <c r="F10" s="85">
        <v>0</v>
      </c>
      <c r="G10" s="32">
        <f t="shared" si="1"/>
        <v>0</v>
      </c>
    </row>
    <row r="11" spans="1:7" s="35" customFormat="1" ht="34.5" customHeight="1">
      <c r="A11" s="33" t="s">
        <v>35</v>
      </c>
      <c r="B11" s="34">
        <f>SUM(B8:B10)</f>
        <v>6110000</v>
      </c>
      <c r="C11" s="34">
        <f t="shared" ref="C11:G11" si="2">SUM(C8:C10)</f>
        <v>3836000</v>
      </c>
      <c r="D11" s="34">
        <f t="shared" si="2"/>
        <v>9946000</v>
      </c>
      <c r="E11" s="34">
        <f t="shared" si="2"/>
        <v>880000</v>
      </c>
      <c r="F11" s="34">
        <f t="shared" si="2"/>
        <v>4440500</v>
      </c>
      <c r="G11" s="34">
        <f t="shared" si="2"/>
        <v>5320500</v>
      </c>
    </row>
  </sheetData>
  <mergeCells count="8">
    <mergeCell ref="A7:E7"/>
    <mergeCell ref="A1:G1"/>
    <mergeCell ref="A2:G2"/>
    <mergeCell ref="A3:G3"/>
    <mergeCell ref="F4:G4"/>
    <mergeCell ref="A5:A6"/>
    <mergeCell ref="B5:D5"/>
    <mergeCell ref="E5:G5"/>
  </mergeCells>
  <pageMargins left="0.39370078740157483" right="0" top="0.19685039370078741" bottom="0" header="0.11811023622047245" footer="0.11811023622047245"/>
  <pageSetup paperSize="9" scale="5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13</vt:i4>
      </vt:variant>
    </vt:vector>
  </HeadingPairs>
  <TitlesOfParts>
    <vt:vector size="22" baseType="lpstr">
      <vt:lpstr>TAB 1 P.Normal</vt:lpstr>
      <vt:lpstr>TAB 2 P.Normal </vt:lpstr>
      <vt:lpstr>Tableau 03</vt:lpstr>
      <vt:lpstr>Tableau 04</vt:lpstr>
      <vt:lpstr>Tableau 05</vt:lpstr>
      <vt:lpstr>TAB 06 </vt:lpstr>
      <vt:lpstr>Tableau 07</vt:lpstr>
      <vt:lpstr>Tableau 08</vt:lpstr>
      <vt:lpstr>Tableau 09</vt:lpstr>
      <vt:lpstr>'TAB 1 P.Normal'!Impression_des_titres</vt:lpstr>
      <vt:lpstr>'TAB 2 P.Normal '!Impression_des_titres</vt:lpstr>
      <vt:lpstr>'Tableau 03'!Impression_des_titres</vt:lpstr>
      <vt:lpstr>'Tableau 04'!Impression_des_titres</vt:lpstr>
      <vt:lpstr>'TAB 06 '!Zone_d_impression</vt:lpstr>
      <vt:lpstr>'TAB 1 P.Normal'!Zone_d_impression</vt:lpstr>
      <vt:lpstr>'TAB 2 P.Normal '!Zone_d_impression</vt:lpstr>
      <vt:lpstr>'Tableau 03'!Zone_d_impression</vt:lpstr>
      <vt:lpstr>'Tableau 04'!Zone_d_impression</vt:lpstr>
      <vt:lpstr>'Tableau 05'!Zone_d_impression</vt:lpstr>
      <vt:lpstr>'Tableau 07'!Zone_d_impression</vt:lpstr>
      <vt:lpstr>'Tableau 08'!Zone_d_impression</vt:lpstr>
      <vt:lpstr>'Tableau 09'!Zone_d_impression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KADER_DSP</cp:lastModifiedBy>
  <cp:lastPrinted>2020-05-27T15:16:08Z</cp:lastPrinted>
  <dcterms:created xsi:type="dcterms:W3CDTF">2009-04-22T08:11:13Z</dcterms:created>
  <dcterms:modified xsi:type="dcterms:W3CDTF">2020-06-03T15:47:38Z</dcterms:modified>
</cp:coreProperties>
</file>