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tissen\Desktop\2019\July\position_bidding\"/>
    </mc:Choice>
  </mc:AlternateContent>
  <xr:revisionPtr revIDLastSave="0" documentId="13_ncr:1_{9B9A27C3-B943-4275-AFDA-B52F65AD88A2}" xr6:coauthVersionLast="44" xr6:coauthVersionMax="44" xr10:uidLastSave="{00000000-0000-0000-0000-000000000000}"/>
  <bookViews>
    <workbookView xWindow="-15" yWindow="8505" windowWidth="16215" windowHeight="12915" xr2:uid="{00000000-000D-0000-FFFF-FFFF00000000}"/>
  </bookViews>
  <sheets>
    <sheet name="Impression-Calculator" sheetId="2" r:id="rId1"/>
    <sheet name="rounding_error_computa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" l="1"/>
  <c r="F4" i="3" s="1"/>
  <c r="D5" i="3"/>
  <c r="D4" i="3" s="1"/>
  <c r="C4" i="3"/>
  <c r="B4" i="3"/>
  <c r="H3" i="3"/>
  <c r="I2" i="3"/>
  <c r="I5" i="3" s="1"/>
  <c r="H2" i="3"/>
  <c r="H5" i="3" s="1"/>
  <c r="E5" i="3" l="1"/>
  <c r="E4" i="3" s="1"/>
  <c r="G5" i="3"/>
  <c r="G4" i="3"/>
  <c r="M4" i="3"/>
  <c r="L4" i="3"/>
  <c r="I4" i="3"/>
  <c r="J5" i="3"/>
  <c r="H4" i="3"/>
  <c r="F2" i="2"/>
  <c r="F5" i="2" s="1"/>
  <c r="C10" i="2" s="1"/>
  <c r="E3" i="2"/>
  <c r="E2" i="2"/>
  <c r="E5" i="2" l="1"/>
  <c r="C9" i="2" s="1"/>
  <c r="G2" i="2"/>
  <c r="F7" i="3"/>
  <c r="D7" i="3"/>
  <c r="E7" i="3" s="1"/>
  <c r="B4" i="2"/>
  <c r="C11" i="2" s="1"/>
  <c r="D5" i="2"/>
  <c r="C5" i="2"/>
  <c r="C4" i="2" s="1"/>
  <c r="G7" i="2" l="1"/>
  <c r="G6" i="2"/>
  <c r="E4" i="2"/>
  <c r="D4" i="2"/>
  <c r="J4" i="2" s="1"/>
  <c r="C8" i="2"/>
  <c r="D12" i="2" s="1"/>
  <c r="G7" i="3"/>
  <c r="F4" i="2"/>
  <c r="I4" i="2"/>
  <c r="G5" i="2"/>
</calcChain>
</file>

<file path=xl/sharedStrings.xml><?xml version="1.0" encoding="utf-8"?>
<sst xmlns="http://schemas.openxmlformats.org/spreadsheetml/2006/main" count="34" uniqueCount="17">
  <si>
    <t>Top</t>
  </si>
  <si>
    <t>Abs. Top</t>
  </si>
  <si>
    <t>realized Impressions</t>
  </si>
  <si>
    <t>Eligible Impr.</t>
  </si>
  <si>
    <t>Percentages</t>
  </si>
  <si>
    <t>Impression Shares</t>
  </si>
  <si>
    <t>All</t>
  </si>
  <si>
    <t>Top, but not Abs. Top</t>
  </si>
  <si>
    <t>Below Top</t>
  </si>
  <si>
    <t>computed Page Position</t>
  </si>
  <si>
    <t>avg. Pos.</t>
  </si>
  <si>
    <t>Eligible Top Percentage</t>
  </si>
  <si>
    <t>Error</t>
  </si>
  <si>
    <t>err</t>
  </si>
  <si>
    <t>Eligable Top Impr.</t>
  </si>
  <si>
    <t>RankLost:</t>
  </si>
  <si>
    <t>AbsTop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</si>
</sst>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9" fillId="5" borderId="4" xfId="9"/>
    <xf numFmtId="9" fontId="9" fillId="5" borderId="4" xfId="9" applyNumberFormat="1"/>
    <xf numFmtId="9" fontId="0" fillId="0" borderId="0" xfId="0" applyNumberFormat="1"/>
    <xf numFmtId="1" fontId="10" fillId="6" borderId="5" xfId="10" applyNumberFormat="1"/>
    <xf numFmtId="9" fontId="10" fillId="6" borderId="5" xfId="10" applyNumberFormat="1"/>
    <xf numFmtId="0" fontId="9" fillId="5" borderId="12" xfId="9" applyBorder="1"/>
    <xf numFmtId="164" fontId="10" fillId="6" borderId="10" xfId="10" applyNumberFormat="1" applyBorder="1"/>
    <xf numFmtId="1" fontId="6" fillId="2" borderId="5" xfId="6" applyNumberFormat="1" applyBorder="1"/>
    <xf numFmtId="1" fontId="6" fillId="2" borderId="11" xfId="6" applyNumberFormat="1" applyBorder="1"/>
    <xf numFmtId="164" fontId="10" fillId="6" borderId="5" xfId="10" applyNumberFormat="1"/>
    <xf numFmtId="1" fontId="0" fillId="0" borderId="0" xfId="0" applyNumberFormat="1"/>
    <xf numFmtId="164" fontId="8" fillId="4" borderId="10" xfId="8" applyNumberFormat="1" applyBorder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zoomScale="115" zoomScaleNormal="115" workbookViewId="0">
      <selection activeCell="D2" sqref="D2"/>
    </sheetView>
  </sheetViews>
  <sheetFormatPr baseColWidth="10" defaultRowHeight="15" x14ac:dyDescent="0.25"/>
  <cols>
    <col min="1" max="1" width="20" bestFit="1" customWidth="1"/>
    <col min="2" max="4" width="14" bestFit="1" customWidth="1"/>
    <col min="5" max="5" width="19.85546875" bestFit="1" customWidth="1"/>
    <col min="7" max="7" width="22.7109375" bestFit="1" customWidth="1"/>
    <col min="9" max="9" width="22" bestFit="1" customWidth="1"/>
  </cols>
  <sheetData>
    <row r="1" spans="1:10" x14ac:dyDescent="0.25">
      <c r="B1" t="s">
        <v>6</v>
      </c>
      <c r="C1" t="s">
        <v>0</v>
      </c>
      <c r="D1" t="s">
        <v>1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4</v>
      </c>
      <c r="B2" s="3">
        <v>1</v>
      </c>
      <c r="C2" s="2">
        <v>0.44</v>
      </c>
      <c r="D2" s="2">
        <v>0.27</v>
      </c>
      <c r="E2" s="5">
        <f>C2-D2</f>
        <v>0.16999999999999998</v>
      </c>
      <c r="F2" s="5">
        <f>B2-C2</f>
        <v>0.56000000000000005</v>
      </c>
      <c r="G2">
        <f>D2*1+(E2)*3+F2*1</f>
        <v>1.34</v>
      </c>
    </row>
    <row r="3" spans="1:10" x14ac:dyDescent="0.25">
      <c r="A3" t="s">
        <v>5</v>
      </c>
      <c r="B3" s="2">
        <v>0.43959999999999999</v>
      </c>
      <c r="C3" s="2">
        <v>0.2</v>
      </c>
      <c r="D3" s="2">
        <v>0.1216</v>
      </c>
      <c r="E3" s="5">
        <f>C3-D3</f>
        <v>7.8400000000000011E-2</v>
      </c>
    </row>
    <row r="4" spans="1:10" x14ac:dyDescent="0.25">
      <c r="A4" t="s">
        <v>3</v>
      </c>
      <c r="B4" s="4">
        <f>B5/B3</f>
        <v>878.07097361237493</v>
      </c>
      <c r="C4" s="4">
        <f>C5/C3</f>
        <v>849.19999999999993</v>
      </c>
      <c r="D4" s="4">
        <f>D5/D3</f>
        <v>857.07236842105272</v>
      </c>
      <c r="E4" s="4">
        <f>E5/E3</f>
        <v>836.98979591836712</v>
      </c>
      <c r="F4" s="4">
        <f>B4-C4</f>
        <v>28.870973612374996</v>
      </c>
      <c r="I4" s="5">
        <f>C4/B4</f>
        <v>0.96711999999999987</v>
      </c>
      <c r="J4" s="5">
        <f>ABS(C4-D4)/B5</f>
        <v>2.0394736842105656E-2</v>
      </c>
    </row>
    <row r="5" spans="1:10" x14ac:dyDescent="0.25">
      <c r="A5" t="s">
        <v>2</v>
      </c>
      <c r="B5" s="1">
        <v>386</v>
      </c>
      <c r="C5" s="4">
        <f>$B$5*C2</f>
        <v>169.84</v>
      </c>
      <c r="D5" s="8">
        <f>$B$5*D2</f>
        <v>104.22000000000001</v>
      </c>
      <c r="E5" s="8">
        <f>$B$5*E2</f>
        <v>65.61999999999999</v>
      </c>
      <c r="F5" s="9">
        <f>$B$5*F2</f>
        <v>216.16000000000003</v>
      </c>
      <c r="G5" s="12">
        <f>(D5*1+E5*3+F5*5)/SUM(D5:F5)</f>
        <v>3.58</v>
      </c>
    </row>
    <row r="6" spans="1:10" x14ac:dyDescent="0.25">
      <c r="G6" s="13">
        <f>(D5*1+E5*2+F5*5)/SUM(D5:F5)</f>
        <v>3.4100000000000006</v>
      </c>
    </row>
    <row r="7" spans="1:10" x14ac:dyDescent="0.25">
      <c r="G7" s="13">
        <f>(D5*1+E5*4+F5*7)/SUM(D5:F5)</f>
        <v>4.87</v>
      </c>
    </row>
    <row r="8" spans="1:10" x14ac:dyDescent="0.25">
      <c r="B8" t="s">
        <v>16</v>
      </c>
      <c r="C8" s="11">
        <f>D5</f>
        <v>104.22000000000001</v>
      </c>
      <c r="D8">
        <v>1</v>
      </c>
    </row>
    <row r="9" spans="1:10" x14ac:dyDescent="0.25">
      <c r="B9" t="s">
        <v>7</v>
      </c>
      <c r="C9" s="11">
        <f>E5</f>
        <v>65.61999999999999</v>
      </c>
      <c r="D9">
        <v>3</v>
      </c>
    </row>
    <row r="10" spans="1:10" x14ac:dyDescent="0.25">
      <c r="B10" t="s">
        <v>8</v>
      </c>
      <c r="C10" s="11">
        <f>F5</f>
        <v>216.16000000000003</v>
      </c>
      <c r="D10">
        <v>5</v>
      </c>
    </row>
    <row r="11" spans="1:10" x14ac:dyDescent="0.25">
      <c r="B11" t="s">
        <v>15</v>
      </c>
      <c r="C11" s="11">
        <f>B4-B5</f>
        <v>492.07097361237493</v>
      </c>
      <c r="D11">
        <v>0</v>
      </c>
    </row>
    <row r="12" spans="1:10" x14ac:dyDescent="0.25">
      <c r="D12" s="13">
        <f>SUMPRODUCT(C8:C11,D8:D11)/SUM(C8:C11)</f>
        <v>1.5737680000000001</v>
      </c>
      <c r="E12" s="3"/>
      <c r="F12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BA3A-4F78-443E-BED2-C1CF29AB9152}">
  <dimension ref="A1:M7"/>
  <sheetViews>
    <sheetView zoomScale="115" zoomScaleNormal="115" workbookViewId="0">
      <selection activeCell="E4" sqref="E4"/>
    </sheetView>
  </sheetViews>
  <sheetFormatPr baseColWidth="10" defaultRowHeight="15" x14ac:dyDescent="0.25"/>
  <cols>
    <col min="1" max="1" width="19.42578125" bestFit="1" customWidth="1"/>
    <col min="2" max="2" width="12.7109375" customWidth="1"/>
    <col min="3" max="3" width="7.28515625" bestFit="1" customWidth="1"/>
    <col min="4" max="4" width="5.5703125" bestFit="1" customWidth="1"/>
    <col min="5" max="5" width="5.5703125" customWidth="1"/>
    <col min="6" max="6" width="8.5703125" bestFit="1" customWidth="1"/>
    <col min="7" max="7" width="8.5703125" customWidth="1"/>
    <col min="8" max="8" width="19.85546875" bestFit="1" customWidth="1"/>
    <col min="9" max="9" width="10.28515625" bestFit="1" customWidth="1"/>
    <col min="10" max="10" width="22.7109375" bestFit="1" customWidth="1"/>
    <col min="11" max="11" width="8.7109375" bestFit="1" customWidth="1"/>
    <col min="12" max="12" width="22" bestFit="1" customWidth="1"/>
    <col min="13" max="13" width="5.42578125" bestFit="1" customWidth="1"/>
  </cols>
  <sheetData>
    <row r="1" spans="1:13" x14ac:dyDescent="0.25">
      <c r="B1" t="s">
        <v>6</v>
      </c>
      <c r="C1" t="s">
        <v>13</v>
      </c>
      <c r="D1" t="s">
        <v>0</v>
      </c>
      <c r="E1" t="s">
        <v>13</v>
      </c>
      <c r="F1" t="s">
        <v>1</v>
      </c>
      <c r="G1" t="s">
        <v>13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4</v>
      </c>
      <c r="B2" s="3">
        <v>1</v>
      </c>
      <c r="C2" s="3"/>
      <c r="D2" s="2">
        <v>0.73</v>
      </c>
      <c r="F2" s="2">
        <v>0.14000000000000001</v>
      </c>
      <c r="H2" s="5">
        <f>D2-F2</f>
        <v>0.59</v>
      </c>
      <c r="I2" s="5">
        <f>B2-D2</f>
        <v>0.27</v>
      </c>
    </row>
    <row r="3" spans="1:13" x14ac:dyDescent="0.25">
      <c r="A3" t="s">
        <v>5</v>
      </c>
      <c r="B3" s="2">
        <v>0.78749999999999998</v>
      </c>
      <c r="C3" s="2"/>
      <c r="D3" s="2">
        <v>0.59</v>
      </c>
      <c r="F3" s="2">
        <v>0.1095</v>
      </c>
      <c r="H3" s="5">
        <f>D3-F3</f>
        <v>0.48049999999999998</v>
      </c>
      <c r="I3" s="5"/>
    </row>
    <row r="4" spans="1:13" x14ac:dyDescent="0.25">
      <c r="A4" t="s">
        <v>3</v>
      </c>
      <c r="B4" s="10">
        <f>ROUNDUP( B5/(B3+0.00005), 0 )</f>
        <v>1628</v>
      </c>
      <c r="C4" s="10">
        <f>ROUNDDOWN( B5/(B3-0.00005), 0 )-B4</f>
        <v>0</v>
      </c>
      <c r="D4" s="4">
        <f>ROUNDUP(D5/(D3+0.005),0)</f>
        <v>1564</v>
      </c>
      <c r="E4" s="4">
        <f>ROUNDDOWN((D5+E5)/(D3-0.005),0)-D4</f>
        <v>46</v>
      </c>
      <c r="F4" s="4">
        <f>F5/F3</f>
        <v>1589.041095890411</v>
      </c>
      <c r="G4" s="4">
        <f>ROUNDDOWN((F5+G5)/(F3-0.005),0)-F4</f>
        <v>180.95890410958896</v>
      </c>
      <c r="H4" s="4">
        <f>H5/H3</f>
        <v>1574.1519250780439</v>
      </c>
      <c r="I4" s="4">
        <f>B4-D4</f>
        <v>64</v>
      </c>
      <c r="L4" s="5">
        <f>D4/B4</f>
        <v>0.9606879606879607</v>
      </c>
      <c r="M4" s="5">
        <f>ABS(D4-F4)/B5</f>
        <v>1.9532836107964933E-2</v>
      </c>
    </row>
    <row r="5" spans="1:13" x14ac:dyDescent="0.25">
      <c r="A5" t="s">
        <v>2</v>
      </c>
      <c r="B5" s="1">
        <v>1282</v>
      </c>
      <c r="D5" s="4">
        <f>ROUNDUP($B$5*(D2-0.005),0)</f>
        <v>930</v>
      </c>
      <c r="E5" s="4">
        <f>ROUNDDOWN($B$5*(D2+0.005),0)-D5</f>
        <v>12</v>
      </c>
      <c r="F5" s="8">
        <f>ROUNDUP($B$5*(F2-0.005),0)</f>
        <v>174</v>
      </c>
      <c r="G5" s="4">
        <f>ROUNDDOWN($B$5*(F2+0.005),0)-F5</f>
        <v>11</v>
      </c>
      <c r="H5" s="8">
        <f>$B$5*H2</f>
        <v>756.38</v>
      </c>
      <c r="I5" s="9">
        <f>$B$5*I2</f>
        <v>346.14000000000004</v>
      </c>
      <c r="J5" s="7">
        <f>(F5*1+H5*3+I5*5)/SUM(F5:I5)</f>
        <v>3.2417671181806886</v>
      </c>
      <c r="K5" s="6"/>
    </row>
    <row r="7" spans="1:13" x14ac:dyDescent="0.25">
      <c r="A7" t="s">
        <v>14</v>
      </c>
      <c r="D7" s="11">
        <f>MIN(D4+E4,F4)</f>
        <v>1589.041095890411</v>
      </c>
      <c r="E7" s="11">
        <f>ROUND(D7+(F7-D7)/2,0)</f>
        <v>1600</v>
      </c>
      <c r="F7" s="11">
        <f>MAX(F4,D4+E4)</f>
        <v>1610</v>
      </c>
      <c r="G7" s="11">
        <f>F7-D7</f>
        <v>20.958904109588957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Impression-Calculator</vt:lpstr>
      <vt:lpstr>rounding_error_computation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Tissen</cp:lastModifiedBy>
  <dcterms:created xsi:type="dcterms:W3CDTF">2019-06-25T11:32:53Z</dcterms:created>
  <dcterms:modified xsi:type="dcterms:W3CDTF">2019-12-02T13:54:54Z</dcterms:modified>
</cp:coreProperties>
</file>