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B:\projects\"/>
    </mc:Choice>
  </mc:AlternateContent>
  <xr:revisionPtr revIDLastSave="0" documentId="13_ncr:1_{F8CEE7F5-7A96-4E2E-A668-69A7B09ED47C}" xr6:coauthVersionLast="47" xr6:coauthVersionMax="47" xr10:uidLastSave="{00000000-0000-0000-0000-000000000000}"/>
  <bookViews>
    <workbookView xWindow="-120" yWindow="-120" windowWidth="29040" windowHeight="15720" activeTab="1" xr2:uid="{F4318641-9463-4A09-9FAD-13BE35F7A52B}"/>
  </bookViews>
  <sheets>
    <sheet name="Pivots" sheetId="1" r:id="rId1"/>
    <sheet name="Executive Overview" sheetId="3" r:id="rId2"/>
    <sheet name="Consult Outcome Analysis" sheetId="4" r:id="rId3"/>
  </sheets>
  <definedNames>
    <definedName name="_xlpm.aht" hidden="1" xlm="1">#NAME?</definedName>
    <definedName name="_xlpm.csat" hidden="1" xlm="1">#NAME?</definedName>
    <definedName name="_xlpm.outcome" hidden="1" xlm="1">#NAME?</definedName>
    <definedName name="_xlpm.refstring" hidden="1" xlm="1">#NAME?</definedName>
    <definedName name="Slicer_Agent">#N/A</definedName>
    <definedName name="Slicer_Agent1">#N/A</definedName>
    <definedName name="Slicer_Consult_Outcome">#N/A</definedName>
    <definedName name="Slicer_Month">#N/A</definedName>
    <definedName name="Slicer_Month1">#N/A</definedName>
  </definedNames>
  <calcPr calcId="191029"/>
  <pivotCaches>
    <pivotCache cacheId="15" r:id="rId4"/>
    <pivotCache cacheId="16" r:id="rId5"/>
    <pivotCache cacheId="17" r:id="rId6"/>
    <pivotCache cacheId="822" r:id="rId7"/>
    <pivotCache cacheId="825" r:id="rId8"/>
    <pivotCache cacheId="828" r:id="rId9"/>
    <pivotCache cacheId="831" r:id="rId10"/>
    <pivotCache cacheId="834" r:id="rId11"/>
    <pivotCache cacheId="837" r:id="rId12"/>
    <pivotCache cacheId="840" r:id="rId13"/>
    <pivotCache cacheId="843" r:id="rId14"/>
    <pivotCache cacheId="846" r:id="rId15"/>
    <pivotCache cacheId="849" r:id="rId16"/>
    <pivotCache cacheId="1122" r:id="rId17"/>
    <pivotCache cacheId="1125" r:id="rId18"/>
    <pivotCache cacheId="1128" r:id="rId19"/>
    <pivotCache cacheId="1131" r:id="rId20"/>
    <pivotCache cacheId="1134" r:id="rId21"/>
  </pivotCaches>
  <extLst>
    <ext xmlns:x14="http://schemas.microsoft.com/office/spreadsheetml/2009/9/main" uri="{876F7934-8845-4945-9796-88D515C7AA90}">
      <x14:pivotCaches>
        <pivotCache cacheId="18" r:id="rId22"/>
      </x14:pivotCaches>
    </ext>
    <ext xmlns:x14="http://schemas.microsoft.com/office/spreadsheetml/2009/9/main" uri="{BBE1A952-AA13-448e-AADC-164F8A28A991}">
      <x14:slicerCaches>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HT Data_d9eaafac-cc9e-448c-9ed0-344ff1faeb31" name="AHT Data" connection="Query - AHT Data"/>
          <x15:modelTable id="Hire Dates_c8dec692-439c-4d3a-977a-0c4964ba3d65" name="Hire Dates" connection="Query - Hire Dates"/>
          <x15:modelTable id="Survey Data_ab352e7d-7eaf-4b09-9ab7-2a1071f9273b" name="Survey Data" connection="Query - Survey Data"/>
          <x15:modelTable id="Consult_Outcome_49acbdb0-0b62-49c9-9f9c-b283ddf9ff0f" name="Consult_Outcome" connection="Query - Consult_Outcome"/>
          <x15:modelTable id="Month_6688dff8-bd38-4a6d-94b9-7c5b78775146" name="Month" connection="Query - Month"/>
        </x15:modelTables>
        <x15:modelRelationships>
          <x15:modelRelationship fromTable="AHT Data" fromColumn="Agent" toTable="Hire Dates" toColumn="Agent"/>
          <x15:modelRelationship fromTable="AHT Data" fromColumn="Consult Outcome" toTable="Consult_Outcome" toColumn="Consult Outcome"/>
          <x15:modelRelationship fromTable="AHT Data" fromColumn="Month" toTable="Month" toColumn="Month"/>
          <x15:modelRelationship fromTable="Survey Data" fromColumn="Agent" toTable="Hire Dates" toColumn="Agent"/>
          <x15:modelRelationship fromTable="Survey Data" fromColumn="Consult Outcome" toTable="Consult_Outcome" toColumn="Consult Outcome"/>
          <x15:modelRelationship fromTable="Survey Data" fromColumn="Month" toTable="Month" toColumn="Month"/>
        </x15:modelRelationships>
        <x15:extLst>
          <ext xmlns:x16="http://schemas.microsoft.com/office/spreadsheetml/2014/11/main" uri="{9835A34E-60A6-4A7C-AAB8-D5F71C897F49}">
            <x16:modelTimeGroupings>
              <x16:modelTimeGrouping tableName="Survey Data"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G33" i="1" l="1"/>
  <c r="G35" i="1"/>
  <c r="G36" i="1"/>
  <c r="G37" i="1"/>
  <c r="G38" i="1"/>
  <c r="G32" i="1"/>
  <c r="G40" i="1"/>
  <c r="G34" i="1"/>
  <c r="G39" i="1"/>
  <c r="K41" i="1"/>
  <c r="P41" i="1"/>
  <c r="L41" i="1"/>
  <c r="O41" i="1"/>
  <c r="M41" i="1"/>
  <c r="N41" i="1"/>
  <c r="P44" i="1" l="1"/>
  <c r="M44" i="1" s="1" a="1"/>
  <c r="M44" i="1" s="1"/>
  <c r="N44" i="1"/>
  <c r="M43" i="1" s="1" a="1"/>
  <c r="M4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09A9791-F14E-4DFF-B09F-40EBDD5742D6}" name="Query - AHT Data" description="Connection to the 'AHT Data' query in the workbook." type="100" refreshedVersion="8" minRefreshableVersion="5">
    <extLst>
      <ext xmlns:x15="http://schemas.microsoft.com/office/spreadsheetml/2010/11/main" uri="{DE250136-89BD-433C-8126-D09CA5730AF9}">
        <x15:connection id="4e47813a-9e21-4d46-8b04-7bae126fb768"/>
      </ext>
    </extLst>
  </connection>
  <connection id="2" xr16:uid="{B508B1F1-6429-4A88-A3A3-DE23ABA4630E}" name="Query - Consult_Outcome" description="Connection to the 'Consult_Outcome' query in the workbook." type="100" refreshedVersion="8" minRefreshableVersion="5">
    <extLst>
      <ext xmlns:x15="http://schemas.microsoft.com/office/spreadsheetml/2010/11/main" uri="{DE250136-89BD-433C-8126-D09CA5730AF9}">
        <x15:connection id="d68521fd-0173-4a27-9c5f-1a5f9221dc48"/>
      </ext>
    </extLst>
  </connection>
  <connection id="3" xr16:uid="{5D13E4D3-95CF-4AD8-8B59-1C00026B6FFB}" name="Query - Hire Dates" description="Connection to the 'Hire Dates' query in the workbook." type="100" refreshedVersion="8" minRefreshableVersion="5">
    <extLst>
      <ext xmlns:x15="http://schemas.microsoft.com/office/spreadsheetml/2010/11/main" uri="{DE250136-89BD-433C-8126-D09CA5730AF9}">
        <x15:connection id="38a99a2a-1978-43df-b77a-14c70b38db3f"/>
      </ext>
    </extLst>
  </connection>
  <connection id="4" xr16:uid="{AAEA0178-8C7A-48D0-A824-817A69791CF1}" name="Query - Month" description="Connection to the 'Month' query in the workbook." type="100" refreshedVersion="8" minRefreshableVersion="5">
    <extLst>
      <ext xmlns:x15="http://schemas.microsoft.com/office/spreadsheetml/2010/11/main" uri="{DE250136-89BD-433C-8126-D09CA5730AF9}">
        <x15:connection id="c8e01812-8d38-488a-9e8f-77b2b8d458b2"/>
      </ext>
    </extLst>
  </connection>
  <connection id="5" xr16:uid="{E1D6014D-AA35-4A00-95C1-39FD01D223CB}" name="Query - Survey Data" description="Connection to the 'Survey Data' query in the workbook." type="100" refreshedVersion="8" minRefreshableVersion="5">
    <extLst>
      <ext xmlns:x15="http://schemas.microsoft.com/office/spreadsheetml/2010/11/main" uri="{DE250136-89BD-433C-8126-D09CA5730AF9}">
        <x15:connection id="bdc78273-d4ef-48d6-8f4a-3b0126e6e456"/>
      </ext>
    </extLst>
  </connection>
  <connection id="6" xr16:uid="{E494614A-A00D-4853-B9CC-7FCF7EDF99F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<sst xmlns="http://schemas.openxmlformats.org/spreadsheetml/2006/main" count="154" uniqueCount="54">
  <si>
    <t>Row Labels</t>
  </si>
  <si>
    <t>Grand Total</t>
  </si>
  <si>
    <t xml:space="preserve"> Feb</t>
  </si>
  <si>
    <t xml:space="preserve"> Jan</t>
  </si>
  <si>
    <t xml:space="preserve"> Mar</t>
  </si>
  <si>
    <t>CSAT Average</t>
  </si>
  <si>
    <t>CSAT Target</t>
  </si>
  <si>
    <t>• Monthly CSAT performance against the target</t>
  </si>
  <si>
    <t>• Monthly AHT &amp; Wrap performance against the target</t>
  </si>
  <si>
    <t>AHT Target</t>
  </si>
  <si>
    <t>years +3</t>
  </si>
  <si>
    <t>year 0-1</t>
  </si>
  <si>
    <t>years +1</t>
  </si>
  <si>
    <t>years +2</t>
  </si>
  <si>
    <t>years +4</t>
  </si>
  <si>
    <t>Issue Code 1</t>
  </si>
  <si>
    <t>Issue Code 10</t>
  </si>
  <si>
    <t>Issue Code 11</t>
  </si>
  <si>
    <t>Issue Code 12</t>
  </si>
  <si>
    <t>Issue Code 2</t>
  </si>
  <si>
    <t>Issue Code 3</t>
  </si>
  <si>
    <t>Issue Code 4</t>
  </si>
  <si>
    <t>Issue Code 5</t>
  </si>
  <si>
    <t>Issue Code 6</t>
  </si>
  <si>
    <t>Issue Code 7</t>
  </si>
  <si>
    <t>Issue Code 8</t>
  </si>
  <si>
    <t>Issue Code 9</t>
  </si>
  <si>
    <t>Agent 10</t>
  </si>
  <si>
    <t>Agent 11</t>
  </si>
  <si>
    <t>Agent 12</t>
  </si>
  <si>
    <t>Agent 13</t>
  </si>
  <si>
    <t>Agent 24</t>
  </si>
  <si>
    <t>Agent 28</t>
  </si>
  <si>
    <t>Agent 31</t>
  </si>
  <si>
    <t>Agent 32</t>
  </si>
  <si>
    <t>Agent 38</t>
  </si>
  <si>
    <t>Agent 8</t>
  </si>
  <si>
    <t>HR%</t>
  </si>
  <si>
    <t>total survey count</t>
  </si>
  <si>
    <t>Low CSAT Rate</t>
  </si>
  <si>
    <t xml:space="preserve">• Performance by Agent </t>
  </si>
  <si>
    <t>• Performance by Tenure Range</t>
  </si>
  <si>
    <t xml:space="preserve">• Monthly Wrap performance </t>
  </si>
  <si>
    <t>AHT</t>
  </si>
  <si>
    <t>performance status</t>
  </si>
  <si>
    <t>Average Wrap Time</t>
  </si>
  <si>
    <t>aht 2</t>
  </si>
  <si>
    <t>• Cards</t>
  </si>
  <si>
    <t>• Low CSAT Rate by Consult Outcome</t>
  </si>
  <si>
    <t>• AHT by Consult Outcome</t>
  </si>
  <si>
    <t>• HR% by Consult Outcome</t>
  </si>
  <si>
    <t>• Survey Volume by Consult Outcome</t>
  </si>
  <si>
    <t>• CSAT Average VS Target by Consult Outcome</t>
  </si>
  <si>
    <t>• Survey Volume by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</si>
</sst>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0.0"/>
    <numFmt numFmtId="165" formatCode="0.00%;\-0.00%;0.00%"/>
    <numFmt numFmtId="166" formatCode="_(* #,##0_);_(* \(#,##0\);_(* &quot;-&quot;??_);_(@_)"/>
  </numFmts>
  <fonts count="3" x14ac:knownFonts="1">
    <font>
      <sz val="11"/>
      <color theme="1"/>
      <name val="Aptos Narrow"/>
      <family val="2"/>
      <scheme val="minor"/>
    </font>
    <font>
      <b/>
      <sz val="11"/>
      <color theme="1"/>
      <name val="Aptos Narrow"/>
      <family val="2"/>
      <scheme val="minor"/>
    </font>
    <font>
      <sz val="11"/>
      <color theme="1"/>
      <name val="Aptos Narrow"/>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right/>
      <top/>
      <bottom style="thin">
        <color theme="4" tint="0.39997558519241921"/>
      </bottom>
      <diagonal/>
    </border>
  </borders>
  <cellStyleXfs count="2">
    <xf numFmtId="0" fontId="0" fillId="0" borderId="0"/>
    <xf numFmtId="43" fontId="2" fillId="0" borderId="0" applyFont="0" applyFill="0" applyBorder="0" applyAlignment="0" applyProtection="0"/>
  </cellStyleXfs>
  <cellXfs count="11">
    <xf numFmtId="0" fontId="0" fillId="0" borderId="0" xfId="0"/>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0" fontId="1" fillId="2" borderId="1" xfId="0" applyFont="1" applyFill="1" applyBorder="1"/>
    <xf numFmtId="165" fontId="0" fillId="0" borderId="0" xfId="0" applyNumberFormat="1"/>
    <xf numFmtId="0" fontId="0" fillId="3" borderId="0" xfId="0" applyFill="1"/>
    <xf numFmtId="166" fontId="0" fillId="0" borderId="0" xfId="1" applyNumberFormat="1" applyFont="1"/>
    <xf numFmtId="1" fontId="0" fillId="0" borderId="0" xfId="0" applyNumberFormat="1"/>
    <xf numFmtId="0" fontId="0" fillId="0" borderId="0" xfId="0" applyNumberFormat="1"/>
  </cellXfs>
  <cellStyles count="2">
    <cellStyle name="Comma" xfId="1" builtinId="3"/>
    <cellStyle name="Normal" xfId="0" builtinId="0"/>
  </cellStyles>
  <dxfs count="5">
    <dxf>
      <font>
        <color rgb="FFC00000"/>
      </font>
      <fill>
        <patternFill patternType="none">
          <bgColor auto="1"/>
        </patternFill>
      </fill>
    </dxf>
    <dxf>
      <font>
        <color rgb="FFC00000"/>
      </font>
      <fill>
        <patternFill patternType="none">
          <bgColor auto="1"/>
        </patternFill>
      </fill>
    </dxf>
    <dxf>
      <font>
        <b/>
        <color theme="1"/>
      </font>
      <border>
        <bottom style="thin">
          <color theme="4"/>
        </bottom>
        <vertical/>
        <horizontal/>
      </border>
    </dxf>
    <dxf>
      <font>
        <b val="0"/>
        <i val="0"/>
        <sz val="10"/>
        <color theme="1"/>
        <name val="Abadi"/>
        <family val="2"/>
        <scheme val="none"/>
      </font>
      <fill>
        <patternFill>
          <bgColor rgb="FF110D1A"/>
        </patternFill>
      </fill>
      <border>
        <left/>
        <right/>
        <top/>
        <bottom/>
        <vertical/>
        <horizontal/>
      </border>
    </dxf>
    <dxf>
      <fill>
        <patternFill>
          <bgColor rgb="FF7030A0"/>
        </patternFill>
      </fill>
    </dxf>
  </dxfs>
  <tableStyles count="2" defaultTableStyle="TableStyleMedium2" defaultPivotStyle="PivotStyleLight16">
    <tableStyle name="PivotTable Style 1" table="0" count="1" xr9:uid="{F18C9239-14C2-4097-B84A-F499F16F34D7}">
      <tableStyleElement type="headerRow" dxfId="4"/>
    </tableStyle>
    <tableStyle name="SlicerStyleLight1 2" pivot="0" table="0" count="10" xr9:uid="{0C14B011-37D0-40C7-8161-A3C350841761}">
      <tableStyleElement type="wholeTable" dxfId="3"/>
      <tableStyleElement type="headerRow" dxfId="2"/>
    </tableStyle>
  </tableStyles>
  <colors>
    <mruColors>
      <color rgb="FFF20587"/>
      <color rgb="FF7D0D8C"/>
      <color rgb="FFBF0A8F"/>
      <color rgb="FF767283"/>
      <color rgb="FF110D1A"/>
      <color rgb="FFF2F2F2"/>
    </mruColors>
  </colors>
  <extLst>
    <ext xmlns:x14="http://schemas.microsoft.com/office/spreadsheetml/2009/9/main" uri="{46F421CA-312F-682f-3DD2-61675219B42D}">
      <x14:dxfs count="8">
        <dxf>
          <font>
            <color rgb="FF000000"/>
          </font>
          <fill>
            <patternFill patternType="solid">
              <fgColor auto="1"/>
              <bgColor rgb="FF76728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767283"/>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7D0D8C"/>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7D0D8C"/>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7D0D8C"/>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18.xml"/><Relationship Id="rId42" Type="http://schemas.openxmlformats.org/officeDocument/2006/relationships/customXml" Target="../customXml/item8.xml"/><Relationship Id="rId47" Type="http://schemas.openxmlformats.org/officeDocument/2006/relationships/customXml" Target="../customXml/item13.xml"/><Relationship Id="rId63" Type="http://schemas.openxmlformats.org/officeDocument/2006/relationships/customXml" Target="../customXml/item29.xml"/><Relationship Id="rId68" Type="http://schemas.openxmlformats.org/officeDocument/2006/relationships/customXml" Target="../customXml/item34.xml"/><Relationship Id="rId84" Type="http://schemas.openxmlformats.org/officeDocument/2006/relationships/customXml" Target="../customXml/item50.xml"/><Relationship Id="rId16" Type="http://schemas.openxmlformats.org/officeDocument/2006/relationships/pivotCacheDefinition" Target="pivotCache/pivotCacheDefinition13.xml"/><Relationship Id="rId11" Type="http://schemas.openxmlformats.org/officeDocument/2006/relationships/pivotCacheDefinition" Target="pivotCache/pivotCacheDefinition8.xml"/><Relationship Id="rId32" Type="http://schemas.openxmlformats.org/officeDocument/2006/relationships/sheetMetadata" Target="metadata.xml"/><Relationship Id="rId37" Type="http://schemas.openxmlformats.org/officeDocument/2006/relationships/customXml" Target="../customXml/item3.xml"/><Relationship Id="rId53" Type="http://schemas.openxmlformats.org/officeDocument/2006/relationships/customXml" Target="../customXml/item19.xml"/><Relationship Id="rId58" Type="http://schemas.openxmlformats.org/officeDocument/2006/relationships/customXml" Target="../customXml/item24.xml"/><Relationship Id="rId74" Type="http://schemas.openxmlformats.org/officeDocument/2006/relationships/customXml" Target="../customXml/item40.xml"/><Relationship Id="rId79" Type="http://schemas.openxmlformats.org/officeDocument/2006/relationships/customXml" Target="../customXml/item45.xml"/><Relationship Id="rId5" Type="http://schemas.openxmlformats.org/officeDocument/2006/relationships/pivotCacheDefinition" Target="pivotCache/pivotCacheDefinition2.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openxmlformats.org/officeDocument/2006/relationships/pivotCacheDefinition" Target="pivotCache/pivotCacheDefinition19.xml"/><Relationship Id="rId27" Type="http://schemas.microsoft.com/office/2007/relationships/slicerCache" Target="slicerCaches/slicerCache5.xml"/><Relationship Id="rId30" Type="http://schemas.openxmlformats.org/officeDocument/2006/relationships/styles" Target="style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77" Type="http://schemas.openxmlformats.org/officeDocument/2006/relationships/customXml" Target="../customXml/item43.xml"/><Relationship Id="rId8" Type="http://schemas.openxmlformats.org/officeDocument/2006/relationships/pivotCacheDefinition" Target="pivotCache/pivotCacheDefinition5.xml"/><Relationship Id="rId51" Type="http://schemas.openxmlformats.org/officeDocument/2006/relationships/customXml" Target="../customXml/item17.xml"/><Relationship Id="rId72" Type="http://schemas.openxmlformats.org/officeDocument/2006/relationships/customXml" Target="../customXml/item38.xml"/><Relationship Id="rId80" Type="http://schemas.openxmlformats.org/officeDocument/2006/relationships/customXml" Target="../customXml/item46.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microsoft.com/office/2007/relationships/slicerCache" Target="slicerCaches/slicerCache3.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7.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75" Type="http://schemas.openxmlformats.org/officeDocument/2006/relationships/customXml" Target="../customXml/item41.xml"/><Relationship Id="rId83" Type="http://schemas.openxmlformats.org/officeDocument/2006/relationships/customXml" Target="../customXml/item49.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microsoft.com/office/2007/relationships/slicerCache" Target="slicerCaches/slicerCache1.xml"/><Relationship Id="rId28" Type="http://schemas.openxmlformats.org/officeDocument/2006/relationships/theme" Target="theme/theme1.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10" Type="http://schemas.openxmlformats.org/officeDocument/2006/relationships/pivotCacheDefinition" Target="pivotCache/pivotCacheDefinition7.xml"/><Relationship Id="rId31" Type="http://schemas.openxmlformats.org/officeDocument/2006/relationships/sharedStrings" Target="sharedString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openxmlformats.org/officeDocument/2006/relationships/customXml" Target="../customXml/item39.xml"/><Relationship Id="rId78" Type="http://schemas.openxmlformats.org/officeDocument/2006/relationships/customXml" Target="../customXml/item44.xml"/><Relationship Id="rId81" Type="http://schemas.openxmlformats.org/officeDocument/2006/relationships/customXml" Target="../customXml/item47.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customXml" Target="../customXml/item5.xml"/><Relationship Id="rId34" Type="http://schemas.openxmlformats.org/officeDocument/2006/relationships/calcChain" Target="calcChain.xml"/><Relationship Id="rId50" Type="http://schemas.openxmlformats.org/officeDocument/2006/relationships/customXml" Target="../customXml/item16.xml"/><Relationship Id="rId55" Type="http://schemas.openxmlformats.org/officeDocument/2006/relationships/customXml" Target="../customXml/item21.xml"/><Relationship Id="rId76" Type="http://schemas.openxmlformats.org/officeDocument/2006/relationships/customXml" Target="../customXml/item42.xml"/><Relationship Id="rId7" Type="http://schemas.openxmlformats.org/officeDocument/2006/relationships/pivotCacheDefinition" Target="pivotCache/pivotCacheDefinition4.xml"/><Relationship Id="rId71" Type="http://schemas.openxmlformats.org/officeDocument/2006/relationships/customXml" Target="../customXml/item37.xml"/><Relationship Id="rId2" Type="http://schemas.openxmlformats.org/officeDocument/2006/relationships/worksheet" Target="worksheets/sheet2.xml"/><Relationship Id="rId29" Type="http://schemas.openxmlformats.org/officeDocument/2006/relationships/connections" Target="connections.xml"/><Relationship Id="rId24" Type="http://schemas.microsoft.com/office/2007/relationships/slicerCache" Target="slicerCaches/slicerCache2.xml"/><Relationship Id="rId40" Type="http://schemas.openxmlformats.org/officeDocument/2006/relationships/customXml" Target="../customXml/item6.xml"/><Relationship Id="rId45" Type="http://schemas.openxmlformats.org/officeDocument/2006/relationships/customXml" Target="../customXml/item11.xml"/><Relationship Id="rId66" Type="http://schemas.openxmlformats.org/officeDocument/2006/relationships/customXml" Target="../customXml/item32.xml"/><Relationship Id="rId61" Type="http://schemas.openxmlformats.org/officeDocument/2006/relationships/customXml" Target="../customXml/item27.xml"/><Relationship Id="rId82" Type="http://schemas.openxmlformats.org/officeDocument/2006/relationships/customXml" Target="../customXml/item4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 Monthly CSAT performance against the target</c:name>
    <c:fmtId val="3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D0D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7D0D8C"/>
          </a:solidFill>
          <a:ln>
            <a:noFill/>
          </a:ln>
          <a:effectLst/>
        </c:spPr>
      </c:pivotFmt>
      <c:pivotFmt>
        <c:idx val="11"/>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rgbClr val="F20587"/>
            </a:solidFill>
            <a:round/>
          </a:ln>
          <a:effectLst/>
        </c:spPr>
        <c:marker>
          <c:symbol val="none"/>
        </c:marker>
      </c:pivotFmt>
      <c:pivotFmt>
        <c:idx val="13"/>
        <c:spPr>
          <a:solidFill>
            <a:srgbClr val="7D0D8C"/>
          </a:solidFill>
          <a:ln>
            <a:noFill/>
          </a:ln>
          <a:effectLst/>
        </c:spPr>
      </c:pivotFmt>
      <c:pivotFmt>
        <c:idx val="14"/>
        <c:spPr>
          <a:solidFill>
            <a:srgbClr val="7D0D8C"/>
          </a:solidFill>
          <a:ln>
            <a:noFill/>
          </a:ln>
          <a:effectLst/>
        </c:spPr>
      </c:pivotFmt>
      <c:pivotFmt>
        <c:idx val="15"/>
        <c:spPr>
          <a:solidFill>
            <a:srgbClr val="7D0D8C"/>
          </a:solidFill>
          <a:ln>
            <a:noFill/>
          </a:ln>
          <a:effectLst/>
        </c:spPr>
      </c:pivotFmt>
      <c:pivotFmt>
        <c:idx val="16"/>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Pivots!$B$3</c:f>
              <c:strCache>
                <c:ptCount val="1"/>
                <c:pt idx="0">
                  <c:v>CSAT Average</c:v>
                </c:pt>
              </c:strCache>
            </c:strRef>
          </c:tx>
          <c:spPr>
            <a:solidFill>
              <a:srgbClr val="7D0D8C"/>
            </a:solidFill>
            <a:ln>
              <a:noFill/>
            </a:ln>
            <a:effectLst/>
          </c:spPr>
          <c:invertIfNegative val="0"/>
          <c:dPt>
            <c:idx val="0"/>
            <c:invertIfNegative val="0"/>
            <c:bubble3D val="0"/>
            <c:extLst>
              <c:ext xmlns:c16="http://schemas.microsoft.com/office/drawing/2014/chart" uri="{C3380CC4-5D6E-409C-BE32-E72D297353CC}">
                <c16:uniqueId val="{00000001-BDD6-4386-BA98-B809DA530153}"/>
              </c:ext>
            </c:extLst>
          </c:dPt>
          <c:dPt>
            <c:idx val="1"/>
            <c:invertIfNegative val="0"/>
            <c:bubble3D val="0"/>
            <c:extLst>
              <c:ext xmlns:c16="http://schemas.microsoft.com/office/drawing/2014/chart" uri="{C3380CC4-5D6E-409C-BE32-E72D297353CC}">
                <c16:uniqueId val="{00000002-BDD6-4386-BA98-B809DA530153}"/>
              </c:ext>
            </c:extLst>
          </c:dPt>
          <c:dPt>
            <c:idx val="2"/>
            <c:invertIfNegative val="0"/>
            <c:bubble3D val="0"/>
            <c:extLst>
              <c:ext xmlns:c16="http://schemas.microsoft.com/office/drawing/2014/chart" uri="{C3380CC4-5D6E-409C-BE32-E72D297353CC}">
                <c16:uniqueId val="{00000003-BDD6-4386-BA98-B809DA53015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Pivots!$A$4:$A$7</c:f>
              <c:strCache>
                <c:ptCount val="3"/>
                <c:pt idx="0">
                  <c:v> Jan</c:v>
                </c:pt>
                <c:pt idx="1">
                  <c:v> Feb</c:v>
                </c:pt>
                <c:pt idx="2">
                  <c:v> Mar</c:v>
                </c:pt>
              </c:strCache>
            </c:strRef>
          </c:cat>
          <c:val>
            <c:numRef>
              <c:f>Pivots!$B$4:$B$7</c:f>
              <c:numCache>
                <c:formatCode>0.0</c:formatCode>
                <c:ptCount val="3"/>
                <c:pt idx="0">
                  <c:v>3.6552743395529284</c:v>
                </c:pt>
                <c:pt idx="1">
                  <c:v>3.9066005739629532</c:v>
                </c:pt>
                <c:pt idx="2">
                  <c:v>3.9824703344120822</c:v>
                </c:pt>
              </c:numCache>
            </c:numRef>
          </c:val>
          <c:extLst>
            <c:ext xmlns:c16="http://schemas.microsoft.com/office/drawing/2014/chart" uri="{C3380CC4-5D6E-409C-BE32-E72D297353CC}">
              <c16:uniqueId val="{00000000-AE31-4741-9E56-50ADCB92E423}"/>
            </c:ext>
          </c:extLst>
        </c:ser>
        <c:dLbls>
          <c:showLegendKey val="0"/>
          <c:showVal val="1"/>
          <c:showCatName val="0"/>
          <c:showSerName val="0"/>
          <c:showPercent val="0"/>
          <c:showBubbleSize val="0"/>
        </c:dLbls>
        <c:gapWidth val="219"/>
        <c:axId val="1181542864"/>
        <c:axId val="501636271"/>
      </c:barChart>
      <c:lineChart>
        <c:grouping val="standard"/>
        <c:varyColors val="0"/>
        <c:ser>
          <c:idx val="1"/>
          <c:order val="1"/>
          <c:tx>
            <c:strRef>
              <c:f>Pivots!$C$3</c:f>
              <c:strCache>
                <c:ptCount val="1"/>
                <c:pt idx="0">
                  <c:v>CSAT Target</c:v>
                </c:pt>
              </c:strCache>
            </c:strRef>
          </c:tx>
          <c:spPr>
            <a:ln w="28575" cap="rnd">
              <a:solidFill>
                <a:srgbClr val="F20587"/>
              </a:solidFill>
              <a:round/>
            </a:ln>
            <a:effectLst/>
          </c:spPr>
          <c:marker>
            <c:symbol val="none"/>
          </c:marker>
          <c:dPt>
            <c:idx val="2"/>
            <c:marker>
              <c:symbol val="none"/>
            </c:marker>
            <c:bubble3D val="0"/>
            <c:extLst>
              <c:ext xmlns:c16="http://schemas.microsoft.com/office/drawing/2014/chart" uri="{C3380CC4-5D6E-409C-BE32-E72D297353CC}">
                <c16:uniqueId val="{00000003-AE31-4741-9E56-50ADCB92E423}"/>
              </c:ext>
            </c:extLst>
          </c:dPt>
          <c:dLbls>
            <c:dLbl>
              <c:idx val="0"/>
              <c:delete val="1"/>
              <c:extLst>
                <c:ext xmlns:c15="http://schemas.microsoft.com/office/drawing/2012/chart" uri="{CE6537A1-D6FC-4f65-9D91-7224C49458BB}"/>
                <c:ext xmlns:c16="http://schemas.microsoft.com/office/drawing/2014/chart" uri="{C3380CC4-5D6E-409C-BE32-E72D297353CC}">
                  <c16:uniqueId val="{00000005-18D5-449F-9FE9-AE7169133838}"/>
                </c:ext>
              </c:extLst>
            </c:dLbl>
            <c:dLbl>
              <c:idx val="1"/>
              <c:delete val="1"/>
              <c:extLst>
                <c:ext xmlns:c15="http://schemas.microsoft.com/office/drawing/2012/chart" uri="{CE6537A1-D6FC-4f65-9D91-7224C49458BB}"/>
                <c:ext xmlns:c16="http://schemas.microsoft.com/office/drawing/2014/chart" uri="{C3380CC4-5D6E-409C-BE32-E72D297353CC}">
                  <c16:uniqueId val="{00000004-18D5-449F-9FE9-AE7169133838}"/>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Pivots!$A$4:$A$7</c:f>
              <c:strCache>
                <c:ptCount val="3"/>
                <c:pt idx="0">
                  <c:v> Jan</c:v>
                </c:pt>
                <c:pt idx="1">
                  <c:v> Feb</c:v>
                </c:pt>
                <c:pt idx="2">
                  <c:v> Mar</c:v>
                </c:pt>
              </c:strCache>
            </c:strRef>
          </c:cat>
          <c:val>
            <c:numRef>
              <c:f>Pivots!$C$4:$C$7</c:f>
              <c:numCache>
                <c:formatCode>General</c:formatCode>
                <c:ptCount val="3"/>
                <c:pt idx="0">
                  <c:v>4.2</c:v>
                </c:pt>
                <c:pt idx="1">
                  <c:v>4.2</c:v>
                </c:pt>
                <c:pt idx="2">
                  <c:v>4.2</c:v>
                </c:pt>
              </c:numCache>
            </c:numRef>
          </c:val>
          <c:smooth val="1"/>
          <c:extLst>
            <c:ext xmlns:c16="http://schemas.microsoft.com/office/drawing/2014/chart" uri="{C3380CC4-5D6E-409C-BE32-E72D297353CC}">
              <c16:uniqueId val="{00000001-AE31-4741-9E56-50ADCB92E423}"/>
            </c:ext>
          </c:extLst>
        </c:ser>
        <c:dLbls>
          <c:showLegendKey val="0"/>
          <c:showVal val="1"/>
          <c:showCatName val="0"/>
          <c:showSerName val="0"/>
          <c:showPercent val="0"/>
          <c:showBubbleSize val="0"/>
        </c:dLbls>
        <c:marker val="1"/>
        <c:smooth val="0"/>
        <c:axId val="1181542864"/>
        <c:axId val="501636271"/>
      </c:lineChart>
      <c:catAx>
        <c:axId val="118154286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501636271"/>
        <c:crosses val="autoZero"/>
        <c:auto val="1"/>
        <c:lblAlgn val="ctr"/>
        <c:lblOffset val="100"/>
        <c:noMultiLvlLbl val="0"/>
      </c:catAx>
      <c:valAx>
        <c:axId val="501636271"/>
        <c:scaling>
          <c:orientation val="minMax"/>
        </c:scaling>
        <c:delete val="1"/>
        <c:axPos val="l"/>
        <c:numFmt formatCode="0.0" sourceLinked="1"/>
        <c:majorTickMark val="none"/>
        <c:minorTickMark val="none"/>
        <c:tickLblPos val="nextTo"/>
        <c:crossAx val="1181542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 Monthly AHT performance against the target</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270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270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D0D8C"/>
          </a:solidFill>
          <a:ln w="127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6.1684460260972719E-2"/>
              <c:y val="0"/>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rgbClr val="F20587"/>
            </a:solidFill>
            <a:round/>
          </a:ln>
          <a:effectLst/>
        </c:spPr>
        <c:marker>
          <c:symbol val="none"/>
        </c:marker>
        <c:dLbl>
          <c:idx val="0"/>
          <c:layout>
            <c:manualLayout>
              <c:x val="5.200208860042152E-2"/>
              <c:y val="-5.3605618560084181E-1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7D0D8C"/>
          </a:solidFill>
          <a:ln w="12700">
            <a:noFill/>
          </a:ln>
          <a:effectLst/>
        </c:spPr>
      </c:pivotFmt>
      <c:pivotFmt>
        <c:idx val="13"/>
        <c:spPr>
          <a:solidFill>
            <a:srgbClr val="7D0D8C"/>
          </a:solidFill>
          <a:ln w="12700">
            <a:noFill/>
          </a:ln>
          <a:effectLst/>
        </c:spPr>
      </c:pivotFmt>
      <c:pivotFmt>
        <c:idx val="14"/>
        <c:spPr>
          <a:solidFill>
            <a:srgbClr val="7D0D8C"/>
          </a:solidFill>
          <a:ln w="12700">
            <a:noFill/>
          </a:ln>
          <a:effectLst/>
        </c:spPr>
      </c:pivotFmt>
      <c:pivotFmt>
        <c:idx val="15"/>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Pivots!$G$3</c:f>
              <c:strCache>
                <c:ptCount val="1"/>
                <c:pt idx="0">
                  <c:v>AHT</c:v>
                </c:pt>
              </c:strCache>
            </c:strRef>
          </c:tx>
          <c:spPr>
            <a:solidFill>
              <a:srgbClr val="7D0D8C"/>
            </a:solidFill>
            <a:ln w="12700">
              <a:noFill/>
            </a:ln>
            <a:effectLst/>
          </c:spPr>
          <c:invertIfNegative val="0"/>
          <c:dPt>
            <c:idx val="0"/>
            <c:invertIfNegative val="0"/>
            <c:bubble3D val="0"/>
            <c:extLst>
              <c:ext xmlns:c16="http://schemas.microsoft.com/office/drawing/2014/chart" uri="{C3380CC4-5D6E-409C-BE32-E72D297353CC}">
                <c16:uniqueId val="{00000001-D337-471F-847A-225347D0B71A}"/>
              </c:ext>
            </c:extLst>
          </c:dPt>
          <c:dPt>
            <c:idx val="1"/>
            <c:invertIfNegative val="0"/>
            <c:bubble3D val="0"/>
            <c:extLst>
              <c:ext xmlns:c16="http://schemas.microsoft.com/office/drawing/2014/chart" uri="{C3380CC4-5D6E-409C-BE32-E72D297353CC}">
                <c16:uniqueId val="{00000002-D337-471F-847A-225347D0B71A}"/>
              </c:ext>
            </c:extLst>
          </c:dPt>
          <c:dPt>
            <c:idx val="2"/>
            <c:invertIfNegative val="0"/>
            <c:bubble3D val="0"/>
            <c:extLst>
              <c:ext xmlns:c16="http://schemas.microsoft.com/office/drawing/2014/chart" uri="{C3380CC4-5D6E-409C-BE32-E72D297353CC}">
                <c16:uniqueId val="{00000003-D337-471F-847A-225347D0B71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Pivots!$F$4:$F$7</c:f>
              <c:strCache>
                <c:ptCount val="3"/>
                <c:pt idx="0">
                  <c:v> Jan</c:v>
                </c:pt>
                <c:pt idx="1">
                  <c:v> Feb</c:v>
                </c:pt>
                <c:pt idx="2">
                  <c:v> Mar</c:v>
                </c:pt>
              </c:strCache>
            </c:strRef>
          </c:cat>
          <c:val>
            <c:numRef>
              <c:f>Pivots!$G$4:$G$7</c:f>
              <c:numCache>
                <c:formatCode>0.00</c:formatCode>
                <c:ptCount val="3"/>
                <c:pt idx="0">
                  <c:v>38.283083217901364</c:v>
                </c:pt>
                <c:pt idx="1">
                  <c:v>40.112248212235855</c:v>
                </c:pt>
                <c:pt idx="2">
                  <c:v>37.999495804117267</c:v>
                </c:pt>
              </c:numCache>
            </c:numRef>
          </c:val>
          <c:extLst>
            <c:ext xmlns:c16="http://schemas.microsoft.com/office/drawing/2014/chart" uri="{C3380CC4-5D6E-409C-BE32-E72D297353CC}">
              <c16:uniqueId val="{00000000-590D-4520-B935-D18CB02C677F}"/>
            </c:ext>
          </c:extLst>
        </c:ser>
        <c:dLbls>
          <c:showLegendKey val="0"/>
          <c:showVal val="1"/>
          <c:showCatName val="0"/>
          <c:showSerName val="0"/>
          <c:showPercent val="0"/>
          <c:showBubbleSize val="0"/>
        </c:dLbls>
        <c:gapWidth val="219"/>
        <c:axId val="1181541936"/>
        <c:axId val="501686671"/>
      </c:barChart>
      <c:lineChart>
        <c:grouping val="standard"/>
        <c:varyColors val="0"/>
        <c:ser>
          <c:idx val="1"/>
          <c:order val="1"/>
          <c:tx>
            <c:strRef>
              <c:f>Pivots!$H$3</c:f>
              <c:strCache>
                <c:ptCount val="1"/>
                <c:pt idx="0">
                  <c:v>AHT Target</c:v>
                </c:pt>
              </c:strCache>
            </c:strRef>
          </c:tx>
          <c:spPr>
            <a:ln w="28575" cap="rnd">
              <a:solidFill>
                <a:srgbClr val="F20587"/>
              </a:solidFill>
              <a:round/>
            </a:ln>
            <a:effectLst/>
          </c:spPr>
          <c:marker>
            <c:symbol val="none"/>
          </c:marker>
          <c:dPt>
            <c:idx val="2"/>
            <c:marker>
              <c:symbol val="none"/>
            </c:marker>
            <c:bubble3D val="0"/>
            <c:extLst>
              <c:ext xmlns:c16="http://schemas.microsoft.com/office/drawing/2014/chart" uri="{C3380CC4-5D6E-409C-BE32-E72D297353CC}">
                <c16:uniqueId val="{00000002-590D-4520-B935-D18CB02C677F}"/>
              </c:ext>
            </c:extLst>
          </c:dPt>
          <c:dLbls>
            <c:dLbl>
              <c:idx val="0"/>
              <c:delete val="1"/>
              <c:extLst>
                <c:ext xmlns:c15="http://schemas.microsoft.com/office/drawing/2012/chart" uri="{CE6537A1-D6FC-4f65-9D91-7224C49458BB}"/>
                <c:ext xmlns:c16="http://schemas.microsoft.com/office/drawing/2014/chart" uri="{C3380CC4-5D6E-409C-BE32-E72D297353CC}">
                  <c16:uniqueId val="{00000005-9765-4885-BA31-23341939E962}"/>
                </c:ext>
              </c:extLst>
            </c:dLbl>
            <c:dLbl>
              <c:idx val="1"/>
              <c:delete val="1"/>
              <c:extLst>
                <c:ext xmlns:c15="http://schemas.microsoft.com/office/drawing/2012/chart" uri="{CE6537A1-D6FC-4f65-9D91-7224C49458BB}"/>
                <c:ext xmlns:c16="http://schemas.microsoft.com/office/drawing/2014/chart" uri="{C3380CC4-5D6E-409C-BE32-E72D297353CC}">
                  <c16:uniqueId val="{00000004-9765-4885-BA31-23341939E962}"/>
                </c:ext>
              </c:extLst>
            </c:dLbl>
            <c:dLbl>
              <c:idx val="2"/>
              <c:layout>
                <c:manualLayout>
                  <c:x val="5.200208860042152E-2"/>
                  <c:y val="-5.3605618560084181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0D-4520-B935-D18CB02C677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Pivots!$F$4:$F$7</c:f>
              <c:strCache>
                <c:ptCount val="3"/>
                <c:pt idx="0">
                  <c:v> Jan</c:v>
                </c:pt>
                <c:pt idx="1">
                  <c:v> Feb</c:v>
                </c:pt>
                <c:pt idx="2">
                  <c:v> Mar</c:v>
                </c:pt>
              </c:strCache>
            </c:strRef>
          </c:cat>
          <c:val>
            <c:numRef>
              <c:f>Pivots!$H$4:$H$7</c:f>
              <c:numCache>
                <c:formatCode>General</c:formatCode>
                <c:ptCount val="3"/>
                <c:pt idx="0">
                  <c:v>28</c:v>
                </c:pt>
                <c:pt idx="1">
                  <c:v>28</c:v>
                </c:pt>
                <c:pt idx="2">
                  <c:v>28</c:v>
                </c:pt>
              </c:numCache>
            </c:numRef>
          </c:val>
          <c:smooth val="1"/>
          <c:extLst>
            <c:ext xmlns:c16="http://schemas.microsoft.com/office/drawing/2014/chart" uri="{C3380CC4-5D6E-409C-BE32-E72D297353CC}">
              <c16:uniqueId val="{00000001-590D-4520-B935-D18CB02C677F}"/>
            </c:ext>
          </c:extLst>
        </c:ser>
        <c:dLbls>
          <c:showLegendKey val="0"/>
          <c:showVal val="1"/>
          <c:showCatName val="0"/>
          <c:showSerName val="0"/>
          <c:showPercent val="0"/>
          <c:showBubbleSize val="0"/>
        </c:dLbls>
        <c:marker val="1"/>
        <c:smooth val="0"/>
        <c:axId val="1181541936"/>
        <c:axId val="501686671"/>
      </c:lineChart>
      <c:catAx>
        <c:axId val="118154193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501686671"/>
        <c:crosses val="autoZero"/>
        <c:auto val="1"/>
        <c:lblAlgn val="ctr"/>
        <c:lblOffset val="100"/>
        <c:noMultiLvlLbl val="0"/>
      </c:catAx>
      <c:valAx>
        <c:axId val="501686671"/>
        <c:scaling>
          <c:orientation val="minMax"/>
        </c:scaling>
        <c:delete val="1"/>
        <c:axPos val="l"/>
        <c:numFmt formatCode="0.00" sourceLinked="1"/>
        <c:majorTickMark val="none"/>
        <c:minorTickMark val="none"/>
        <c:tickLblPos val="nextTo"/>
        <c:crossAx val="1181541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2540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 Monthly Wrap performance </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7D0D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428961756873722E-2"/>
          <c:y val="0.13206999125109362"/>
          <c:w val="0.91572662241509817"/>
          <c:h val="0.71481248177311163"/>
        </c:manualLayout>
      </c:layout>
      <c:barChart>
        <c:barDir val="col"/>
        <c:grouping val="clustered"/>
        <c:varyColors val="0"/>
        <c:ser>
          <c:idx val="0"/>
          <c:order val="0"/>
          <c:tx>
            <c:strRef>
              <c:f>Pivots!$K$3</c:f>
              <c:strCache>
                <c:ptCount val="1"/>
                <c:pt idx="0">
                  <c:v>Total</c:v>
                </c:pt>
              </c:strCache>
            </c:strRef>
          </c:tx>
          <c:spPr>
            <a:solidFill>
              <a:srgbClr val="7D0D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Pivots!$J$4:$J$7</c:f>
              <c:strCache>
                <c:ptCount val="3"/>
                <c:pt idx="0">
                  <c:v> Jan</c:v>
                </c:pt>
                <c:pt idx="1">
                  <c:v> Feb</c:v>
                </c:pt>
                <c:pt idx="2">
                  <c:v> Mar</c:v>
                </c:pt>
              </c:strCache>
            </c:strRef>
          </c:cat>
          <c:val>
            <c:numRef>
              <c:f>Pivots!$K$4:$K$7</c:f>
              <c:numCache>
                <c:formatCode>0.0</c:formatCode>
                <c:ptCount val="3"/>
                <c:pt idx="0">
                  <c:v>2.4225991979493839</c:v>
                </c:pt>
                <c:pt idx="1">
                  <c:v>2.5689748841203617</c:v>
                </c:pt>
                <c:pt idx="2">
                  <c:v>2.4676951928263238</c:v>
                </c:pt>
              </c:numCache>
            </c:numRef>
          </c:val>
          <c:extLst>
            <c:ext xmlns:c16="http://schemas.microsoft.com/office/drawing/2014/chart" uri="{C3380CC4-5D6E-409C-BE32-E72D297353CC}">
              <c16:uniqueId val="{00000002-19DB-4529-AC1E-E32B3B676706}"/>
            </c:ext>
          </c:extLst>
        </c:ser>
        <c:dLbls>
          <c:showLegendKey val="0"/>
          <c:showVal val="0"/>
          <c:showCatName val="0"/>
          <c:showSerName val="0"/>
          <c:showPercent val="0"/>
          <c:showBubbleSize val="0"/>
        </c:dLbls>
        <c:gapWidth val="219"/>
        <c:overlap val="-27"/>
        <c:axId val="1186338256"/>
        <c:axId val="501682351"/>
      </c:barChart>
      <c:catAx>
        <c:axId val="118633825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crossAx val="501682351"/>
        <c:crosses val="autoZero"/>
        <c:auto val="1"/>
        <c:lblAlgn val="ctr"/>
        <c:lblOffset val="100"/>
        <c:noMultiLvlLbl val="0"/>
      </c:catAx>
      <c:valAx>
        <c:axId val="501682351"/>
        <c:scaling>
          <c:orientation val="minMax"/>
        </c:scaling>
        <c:delete val="1"/>
        <c:axPos val="l"/>
        <c:numFmt formatCode="0.0" sourceLinked="1"/>
        <c:majorTickMark val="out"/>
        <c:minorTickMark val="none"/>
        <c:tickLblPos val="nextTo"/>
        <c:crossAx val="1186338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[Book1.xlsm]Pivots!Survey Volume by Month</c:name>
    <c:fmtId val="2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rgbClr val="7D0D8C"/>
          </a:solidFill>
          <a:ln w="19050">
            <a:solidFill>
              <a:schemeClr val="lt1"/>
            </a:solidFill>
          </a:ln>
          <a:effectLst/>
        </c:spPr>
        <c:dLbl>
          <c:idx val="0"/>
          <c:layout>
            <c:manualLayout>
              <c:x val="-2.0814705854075933E-3"/>
              <c:y val="-0.10331856955380578"/>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20587"/>
          </a:solidFill>
          <a:ln w="19050">
            <a:solidFill>
              <a:schemeClr val="lt1"/>
            </a:solidFill>
          </a:ln>
          <a:effectLst/>
        </c:spPr>
        <c:dLbl>
          <c:idx val="0"/>
          <c:layout>
            <c:manualLayout>
              <c:x val="-2.4653937488583157E-2"/>
              <c:y val="3.018823818897637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BF0A8F"/>
          </a:solidFill>
          <a:ln w="19050">
            <a:solidFill>
              <a:schemeClr val="lt1"/>
            </a:solidFill>
          </a:ln>
          <a:effectLst/>
        </c:spPr>
        <c:dLbl>
          <c:idx val="0"/>
          <c:layout>
            <c:manualLayout>
              <c:x val="-4.5985501812273469E-2"/>
              <c:y val="-6.355889107611538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7D0D8C"/>
          </a:solidFill>
          <a:ln w="19050">
            <a:solidFill>
              <a:schemeClr val="lt1"/>
            </a:solidFill>
          </a:ln>
          <a:effectLst/>
        </c:spPr>
        <c:dLbl>
          <c:idx val="0"/>
          <c:layout>
            <c:manualLayout>
              <c:x val="3.6053185659484874E-4"/>
              <c:y val="-0.10331856955380578"/>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BF0A8F"/>
          </a:solidFill>
          <a:ln w="19050">
            <a:solidFill>
              <a:schemeClr val="lt1"/>
            </a:solidFill>
          </a:ln>
          <a:effectLst/>
        </c:spPr>
        <c:dLbl>
          <c:idx val="0"/>
          <c:layout>
            <c:manualLayout>
              <c:x val="-7.0405526232297885E-2"/>
              <c:y val="-0.1312672244094488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F20587"/>
          </a:solidFill>
          <a:ln w="19050">
            <a:noFill/>
          </a:ln>
          <a:effectLst/>
        </c:spPr>
        <c:dLbl>
          <c:idx val="0"/>
          <c:layout>
            <c:manualLayout>
              <c:x val="-1.7327930162575833E-2"/>
              <c:y val="5.622990485564304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326709161354832"/>
          <c:y val="0.15324522760646109"/>
          <c:w val="0.38780952380952383"/>
          <c:h val="0.71753303964757709"/>
        </c:manualLayout>
      </c:layout>
      <c:pieChart>
        <c:varyColors val="1"/>
        <c:ser>
          <c:idx val="0"/>
          <c:order val="0"/>
          <c:tx>
            <c:strRef>
              <c:f>Pivots!$L$31</c:f>
              <c:strCache>
                <c:ptCount val="1"/>
                <c:pt idx="0">
                  <c:v>Total</c:v>
                </c:pt>
              </c:strCache>
            </c:strRef>
          </c:tx>
          <c:dPt>
            <c:idx val="0"/>
            <c:bubble3D val="0"/>
            <c:spPr>
              <a:solidFill>
                <a:srgbClr val="7D0D8C"/>
              </a:solidFill>
              <a:ln w="19050">
                <a:solidFill>
                  <a:schemeClr val="lt1"/>
                </a:solidFill>
              </a:ln>
              <a:effectLst/>
            </c:spPr>
            <c:extLst>
              <c:ext xmlns:c16="http://schemas.microsoft.com/office/drawing/2014/chart" uri="{C3380CC4-5D6E-409C-BE32-E72D297353CC}">
                <c16:uniqueId val="{00000001-1D6E-4198-847A-E71CF502F7ED}"/>
              </c:ext>
            </c:extLst>
          </c:dPt>
          <c:dPt>
            <c:idx val="1"/>
            <c:bubble3D val="0"/>
            <c:spPr>
              <a:solidFill>
                <a:srgbClr val="BF0A8F"/>
              </a:solidFill>
              <a:ln w="19050">
                <a:solidFill>
                  <a:schemeClr val="lt1"/>
                </a:solidFill>
              </a:ln>
              <a:effectLst/>
            </c:spPr>
            <c:extLst>
              <c:ext xmlns:c16="http://schemas.microsoft.com/office/drawing/2014/chart" uri="{C3380CC4-5D6E-409C-BE32-E72D297353CC}">
                <c16:uniqueId val="{00000003-1D6E-4198-847A-E71CF502F7ED}"/>
              </c:ext>
            </c:extLst>
          </c:dPt>
          <c:dPt>
            <c:idx val="2"/>
            <c:bubble3D val="0"/>
            <c:spPr>
              <a:solidFill>
                <a:srgbClr val="F20587"/>
              </a:solidFill>
              <a:ln w="19050">
                <a:noFill/>
              </a:ln>
              <a:effectLst/>
            </c:spPr>
            <c:extLst>
              <c:ext xmlns:c16="http://schemas.microsoft.com/office/drawing/2014/chart" uri="{C3380CC4-5D6E-409C-BE32-E72D297353CC}">
                <c16:uniqueId val="{00000005-1D6E-4198-847A-E71CF502F7ED}"/>
              </c:ext>
            </c:extLst>
          </c:dPt>
          <c:dLbls>
            <c:dLbl>
              <c:idx val="0"/>
              <c:layout>
                <c:manualLayout>
                  <c:x val="3.6053185659484874E-4"/>
                  <c:y val="-0.103318569553805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D6E-4198-847A-E71CF502F7ED}"/>
                </c:ext>
              </c:extLst>
            </c:dLbl>
            <c:dLbl>
              <c:idx val="1"/>
              <c:layout>
                <c:manualLayout>
                  <c:x val="-7.0405526232297885E-2"/>
                  <c:y val="-0.131267224409448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D6E-4198-847A-E71CF502F7ED}"/>
                </c:ext>
              </c:extLst>
            </c:dLbl>
            <c:dLbl>
              <c:idx val="2"/>
              <c:layout>
                <c:manualLayout>
                  <c:x val="-1.7327930162575833E-2"/>
                  <c:y val="5.62299048556430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D6E-4198-847A-E71CF502F7ED}"/>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Pivots!$K$32:$K$35</c:f>
              <c:strCache>
                <c:ptCount val="3"/>
                <c:pt idx="0">
                  <c:v> Jan</c:v>
                </c:pt>
                <c:pt idx="1">
                  <c:v> Feb</c:v>
                </c:pt>
                <c:pt idx="2">
                  <c:v> Mar</c:v>
                </c:pt>
              </c:strCache>
            </c:strRef>
          </c:cat>
          <c:val>
            <c:numRef>
              <c:f>Pivots!$L$32:$L$35</c:f>
              <c:numCache>
                <c:formatCode>General</c:formatCode>
                <c:ptCount val="3"/>
                <c:pt idx="0">
                  <c:v>5413</c:v>
                </c:pt>
                <c:pt idx="1">
                  <c:v>3833</c:v>
                </c:pt>
                <c:pt idx="2">
                  <c:v>3708</c:v>
                </c:pt>
              </c:numCache>
            </c:numRef>
          </c:val>
          <c:extLst>
            <c:ext xmlns:c16="http://schemas.microsoft.com/office/drawing/2014/chart" uri="{C3380CC4-5D6E-409C-BE32-E72D297353CC}">
              <c16:uniqueId val="{00000008-135E-4A50-A8CE-74C025B30B85}"/>
            </c:ext>
          </c:extLst>
        </c:ser>
        <c:dLbls>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[Book1.xlsm]Pivots!Low CSAT Rate by Consult Outcome</c:name>
    <c:fmtId val="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6"/>
        <c:spPr>
          <a:solidFill>
            <a:srgbClr val="7D0D8C"/>
          </a:solidFill>
          <a:ln>
            <a:noFill/>
          </a:ln>
          <a:effectLst/>
        </c:spPr>
        <c:marker>
          <c:symbol val="none"/>
        </c:marker>
        <c:dLbl>
          <c:idx val="0"/>
          <c:spPr>
            <a:noFill/>
            <a:ln>
              <a:noFill/>
            </a:ln>
            <a:effectLst/>
          </c:spPr>
          <c:txPr>
            <a:bodyPr wrap="square" lIns="38100" tIns="19050" rIns="38100" bIns="19050" anchor="ctr">
              <a:spAutoFit/>
            </a:bodyPr>
            <a:lstStyle/>
            <a:p>
              <a:pPr>
                <a:defRPr sz="1050" b="1">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Pivots!$B$14</c:f>
              <c:strCache>
                <c:ptCount val="1"/>
                <c:pt idx="0">
                  <c:v>Total</c:v>
                </c:pt>
              </c:strCache>
            </c:strRef>
          </c:tx>
          <c:spPr>
            <a:solidFill>
              <a:srgbClr val="7D0D8C"/>
            </a:solidFill>
            <a:ln>
              <a:noFill/>
            </a:ln>
            <a:effectLst/>
          </c:spPr>
          <c:invertIfNegative val="0"/>
          <c:dLbls>
            <c:spPr>
              <a:noFill/>
              <a:ln>
                <a:noFill/>
              </a:ln>
              <a:effectLst/>
            </c:spPr>
            <c:txPr>
              <a:bodyPr wrap="square" lIns="38100" tIns="19050" rIns="38100" bIns="19050" anchor="ctr">
                <a:spAutoFit/>
              </a:bodyPr>
              <a:lstStyle/>
              <a:p>
                <a:pPr>
                  <a:defRPr sz="1050" b="1">
                    <a:solidFill>
                      <a:sysClr val="windowText" lastClr="00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Pivots!$A$15:$A$24</c:f>
              <c:strCache>
                <c:ptCount val="9"/>
                <c:pt idx="0">
                  <c:v>Issue Code 5</c:v>
                </c:pt>
                <c:pt idx="1">
                  <c:v>Issue Code 2</c:v>
                </c:pt>
                <c:pt idx="2">
                  <c:v>Issue Code 4</c:v>
                </c:pt>
                <c:pt idx="3">
                  <c:v>Issue Code 6</c:v>
                </c:pt>
                <c:pt idx="4">
                  <c:v>Issue Code 3</c:v>
                </c:pt>
                <c:pt idx="5">
                  <c:v>Issue Code 9</c:v>
                </c:pt>
                <c:pt idx="6">
                  <c:v>Issue Code 8</c:v>
                </c:pt>
                <c:pt idx="7">
                  <c:v>Issue Code 1</c:v>
                </c:pt>
                <c:pt idx="8">
                  <c:v>Issue Code 7</c:v>
                </c:pt>
              </c:strCache>
            </c:strRef>
          </c:cat>
          <c:val>
            <c:numRef>
              <c:f>Pivots!$B$15:$B$24</c:f>
              <c:numCache>
                <c:formatCode>0.00%;\-0.00%;0.00%</c:formatCode>
                <c:ptCount val="9"/>
                <c:pt idx="0">
                  <c:v>0.51369863013698636</c:v>
                </c:pt>
                <c:pt idx="1">
                  <c:v>0.41335853812224321</c:v>
                </c:pt>
                <c:pt idx="2">
                  <c:v>0.3452914798206278</c:v>
                </c:pt>
                <c:pt idx="3">
                  <c:v>0.19983484723369116</c:v>
                </c:pt>
                <c:pt idx="4">
                  <c:v>0.12812248186946013</c:v>
                </c:pt>
                <c:pt idx="5">
                  <c:v>0.1</c:v>
                </c:pt>
                <c:pt idx="6">
                  <c:v>9.375E-2</c:v>
                </c:pt>
                <c:pt idx="7">
                  <c:v>7.4087524968222268E-2</c:v>
                </c:pt>
                <c:pt idx="8">
                  <c:v>4.5551982851018219E-2</c:v>
                </c:pt>
              </c:numCache>
            </c:numRef>
          </c:val>
          <c:extLst>
            <c:ext xmlns:c16="http://schemas.microsoft.com/office/drawing/2014/chart" uri="{C3380CC4-5D6E-409C-BE32-E72D297353CC}">
              <c16:uniqueId val="{00000001-9AD1-4587-B02E-A1F5152662FA}"/>
            </c:ext>
          </c:extLst>
        </c:ser>
        <c:dLbls>
          <c:dLblPos val="outEnd"/>
          <c:showLegendKey val="0"/>
          <c:showVal val="1"/>
          <c:showCatName val="0"/>
          <c:showSerName val="0"/>
          <c:showPercent val="0"/>
          <c:showBubbleSize val="0"/>
        </c:dLbls>
        <c:gapWidth val="219"/>
        <c:overlap val="-27"/>
        <c:axId val="1307493168"/>
        <c:axId val="1295214352"/>
      </c:barChart>
      <c:catAx>
        <c:axId val="130749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95214352"/>
        <c:crosses val="autoZero"/>
        <c:auto val="1"/>
        <c:lblAlgn val="ctr"/>
        <c:lblOffset val="100"/>
        <c:noMultiLvlLbl val="0"/>
      </c:catAx>
      <c:valAx>
        <c:axId val="1295214352"/>
        <c:scaling>
          <c:orientation val="minMax"/>
        </c:scaling>
        <c:delete val="1"/>
        <c:axPos val="l"/>
        <c:numFmt formatCode="0.00%;\-0.00%;0.00%" sourceLinked="1"/>
        <c:majorTickMark val="none"/>
        <c:minorTickMark val="none"/>
        <c:tickLblPos val="nextTo"/>
        <c:crossAx val="1307493168"/>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[Book1.xlsm]Pivots!AHT by Consult Outcome</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7D0D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ln>
                    <a:noFill/>
                  </a:ln>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F20587"/>
            </a:solidFill>
            <a:round/>
          </a:ln>
          <a:effectLst/>
        </c:spPr>
        <c:marker>
          <c:symbol val="none"/>
        </c:marker>
        <c:dLbl>
          <c:idx val="0"/>
          <c:layout>
            <c:manualLayout>
              <c:x val="1.3651877133105802E-2"/>
              <c:y val="-3.508769991009812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7D0D8C"/>
          </a:solidFill>
          <a:ln>
            <a:noFill/>
          </a:ln>
          <a:effectLst/>
        </c:spPr>
      </c:pivotFmt>
      <c:pivotFmt>
        <c:idx val="16"/>
        <c:spPr>
          <a:solidFill>
            <a:srgbClr val="7D0D8C"/>
          </a:solidFill>
          <a:ln>
            <a:noFill/>
          </a:ln>
          <a:effectLst/>
        </c:spPr>
      </c:pivotFmt>
      <c:pivotFmt>
        <c:idx val="17"/>
        <c:spPr>
          <a:solidFill>
            <a:srgbClr val="7D0D8C"/>
          </a:solidFill>
          <a:ln>
            <a:noFill/>
          </a:ln>
          <a:effectLst/>
        </c:spPr>
      </c:pivotFmt>
      <c:pivotFmt>
        <c:idx val="18"/>
        <c:spPr>
          <a:solidFill>
            <a:srgbClr val="7D0D8C"/>
          </a:solidFill>
          <a:ln>
            <a:noFill/>
          </a:ln>
          <a:effectLst/>
        </c:spPr>
      </c:pivotFmt>
      <c:pivotFmt>
        <c:idx val="19"/>
        <c:spPr>
          <a:solidFill>
            <a:srgbClr val="7D0D8C"/>
          </a:solidFill>
          <a:ln>
            <a:noFill/>
          </a:ln>
          <a:effectLst/>
        </c:spPr>
      </c:pivotFmt>
      <c:pivotFmt>
        <c:idx val="20"/>
        <c:spPr>
          <a:solidFill>
            <a:srgbClr val="7D0D8C"/>
          </a:solidFill>
          <a:ln>
            <a:noFill/>
          </a:ln>
          <a:effectLst/>
        </c:spPr>
      </c:pivotFmt>
      <c:pivotFmt>
        <c:idx val="21"/>
        <c:spPr>
          <a:solidFill>
            <a:srgbClr val="7D0D8C"/>
          </a:solidFill>
          <a:ln>
            <a:noFill/>
          </a:ln>
          <a:effectLst/>
        </c:spPr>
      </c:pivotFmt>
      <c:pivotFmt>
        <c:idx val="22"/>
        <c:spPr>
          <a:solidFill>
            <a:srgbClr val="7D0D8C"/>
          </a:solidFill>
          <a:ln>
            <a:noFill/>
          </a:ln>
          <a:effectLst/>
        </c:spPr>
      </c:pivotFmt>
      <c:pivotFmt>
        <c:idx val="23"/>
        <c:spPr>
          <a:solidFill>
            <a:srgbClr val="7D0D8C"/>
          </a:solidFill>
          <a:ln>
            <a:noFill/>
          </a:ln>
          <a:effectLst/>
        </c:spPr>
      </c:pivotFmt>
      <c:pivotFmt>
        <c:idx val="24"/>
        <c:spPr>
          <a:solidFill>
            <a:srgbClr val="7D0D8C"/>
          </a:solidFill>
          <a:ln>
            <a:noFill/>
          </a:ln>
          <a:effectLst/>
        </c:spPr>
      </c:pivotFmt>
      <c:pivotFmt>
        <c:idx val="25"/>
        <c:spPr>
          <a:solidFill>
            <a:srgbClr val="7D0D8C"/>
          </a:solidFill>
          <a:ln>
            <a:noFill/>
          </a:ln>
          <a:effectLst/>
        </c:spPr>
      </c:pivotFmt>
      <c:pivotFmt>
        <c:idx val="26"/>
        <c:spPr>
          <a:solidFill>
            <a:srgbClr val="7D0D8C"/>
          </a:solidFill>
          <a:ln>
            <a:noFill/>
          </a:ln>
          <a:effectLst/>
        </c:spPr>
      </c:pivotFmt>
    </c:pivotFmts>
    <c:plotArea>
      <c:layout/>
      <c:barChart>
        <c:barDir val="col"/>
        <c:grouping val="clustered"/>
        <c:varyColors val="0"/>
        <c:ser>
          <c:idx val="0"/>
          <c:order val="0"/>
          <c:tx>
            <c:strRef>
              <c:f>Pivots!$E$14</c:f>
              <c:strCache>
                <c:ptCount val="1"/>
                <c:pt idx="0">
                  <c:v>AHT</c:v>
                </c:pt>
              </c:strCache>
            </c:strRef>
          </c:tx>
          <c:spPr>
            <a:solidFill>
              <a:srgbClr val="7D0D8C"/>
            </a:solidFill>
            <a:ln>
              <a:noFill/>
            </a:ln>
            <a:effectLst/>
          </c:spPr>
          <c:invertIfNegative val="0"/>
          <c:dPt>
            <c:idx val="0"/>
            <c:invertIfNegative val="0"/>
            <c:bubble3D val="0"/>
            <c:extLst>
              <c:ext xmlns:c16="http://schemas.microsoft.com/office/drawing/2014/chart" uri="{C3380CC4-5D6E-409C-BE32-E72D297353CC}">
                <c16:uniqueId val="{00000000-FE39-4382-B812-AE14C7DD72D6}"/>
              </c:ext>
            </c:extLst>
          </c:dPt>
          <c:dPt>
            <c:idx val="1"/>
            <c:invertIfNegative val="0"/>
            <c:bubble3D val="0"/>
            <c:extLst>
              <c:ext xmlns:c16="http://schemas.microsoft.com/office/drawing/2014/chart" uri="{C3380CC4-5D6E-409C-BE32-E72D297353CC}">
                <c16:uniqueId val="{00000001-FE39-4382-B812-AE14C7DD72D6}"/>
              </c:ext>
            </c:extLst>
          </c:dPt>
          <c:dPt>
            <c:idx val="2"/>
            <c:invertIfNegative val="0"/>
            <c:bubble3D val="0"/>
            <c:extLst>
              <c:ext xmlns:c16="http://schemas.microsoft.com/office/drawing/2014/chart" uri="{C3380CC4-5D6E-409C-BE32-E72D297353CC}">
                <c16:uniqueId val="{00000002-FE39-4382-B812-AE14C7DD72D6}"/>
              </c:ext>
            </c:extLst>
          </c:dPt>
          <c:dPt>
            <c:idx val="3"/>
            <c:invertIfNegative val="0"/>
            <c:bubble3D val="0"/>
            <c:extLst>
              <c:ext xmlns:c16="http://schemas.microsoft.com/office/drawing/2014/chart" uri="{C3380CC4-5D6E-409C-BE32-E72D297353CC}">
                <c16:uniqueId val="{00000003-FE39-4382-B812-AE14C7DD72D6}"/>
              </c:ext>
            </c:extLst>
          </c:dPt>
          <c:dPt>
            <c:idx val="4"/>
            <c:invertIfNegative val="0"/>
            <c:bubble3D val="0"/>
            <c:extLst>
              <c:ext xmlns:c16="http://schemas.microsoft.com/office/drawing/2014/chart" uri="{C3380CC4-5D6E-409C-BE32-E72D297353CC}">
                <c16:uniqueId val="{00000004-FE39-4382-B812-AE14C7DD72D6}"/>
              </c:ext>
            </c:extLst>
          </c:dPt>
          <c:dPt>
            <c:idx val="5"/>
            <c:invertIfNegative val="0"/>
            <c:bubble3D val="0"/>
            <c:extLst>
              <c:ext xmlns:c16="http://schemas.microsoft.com/office/drawing/2014/chart" uri="{C3380CC4-5D6E-409C-BE32-E72D297353CC}">
                <c16:uniqueId val="{00000005-FE39-4382-B812-AE14C7DD72D6}"/>
              </c:ext>
            </c:extLst>
          </c:dPt>
          <c:dPt>
            <c:idx val="6"/>
            <c:invertIfNegative val="0"/>
            <c:bubble3D val="0"/>
            <c:extLst>
              <c:ext xmlns:c16="http://schemas.microsoft.com/office/drawing/2014/chart" uri="{C3380CC4-5D6E-409C-BE32-E72D297353CC}">
                <c16:uniqueId val="{00000006-FE39-4382-B812-AE14C7DD72D6}"/>
              </c:ext>
            </c:extLst>
          </c:dPt>
          <c:dPt>
            <c:idx val="7"/>
            <c:invertIfNegative val="0"/>
            <c:bubble3D val="0"/>
            <c:extLst>
              <c:ext xmlns:c16="http://schemas.microsoft.com/office/drawing/2014/chart" uri="{C3380CC4-5D6E-409C-BE32-E72D297353CC}">
                <c16:uniqueId val="{00000007-FE39-4382-B812-AE14C7DD72D6}"/>
              </c:ext>
            </c:extLst>
          </c:dPt>
          <c:dPt>
            <c:idx val="8"/>
            <c:invertIfNegative val="0"/>
            <c:bubble3D val="0"/>
            <c:extLst>
              <c:ext xmlns:c16="http://schemas.microsoft.com/office/drawing/2014/chart" uri="{C3380CC4-5D6E-409C-BE32-E72D297353CC}">
                <c16:uniqueId val="{00000008-FE39-4382-B812-AE14C7DD72D6}"/>
              </c:ext>
            </c:extLst>
          </c:dPt>
          <c:dPt>
            <c:idx val="9"/>
            <c:invertIfNegative val="0"/>
            <c:bubble3D val="0"/>
            <c:extLst>
              <c:ext xmlns:c16="http://schemas.microsoft.com/office/drawing/2014/chart" uri="{C3380CC4-5D6E-409C-BE32-E72D297353CC}">
                <c16:uniqueId val="{00000009-FE39-4382-B812-AE14C7DD72D6}"/>
              </c:ext>
            </c:extLst>
          </c:dPt>
          <c:dPt>
            <c:idx val="10"/>
            <c:invertIfNegative val="0"/>
            <c:bubble3D val="0"/>
            <c:extLst>
              <c:ext xmlns:c16="http://schemas.microsoft.com/office/drawing/2014/chart" uri="{C3380CC4-5D6E-409C-BE32-E72D297353CC}">
                <c16:uniqueId val="{0000000A-FE39-4382-B812-AE14C7DD72D6}"/>
              </c:ext>
            </c:extLst>
          </c:dPt>
          <c:dPt>
            <c:idx val="11"/>
            <c:invertIfNegative val="0"/>
            <c:bubble3D val="0"/>
            <c:extLst>
              <c:ext xmlns:c16="http://schemas.microsoft.com/office/drawing/2014/chart" uri="{C3380CC4-5D6E-409C-BE32-E72D297353CC}">
                <c16:uniqueId val="{0000000B-FE39-4382-B812-AE14C7DD72D6}"/>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ln>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Pivots!$D$15:$D$27</c:f>
              <c:strCache>
                <c:ptCount val="12"/>
                <c:pt idx="0">
                  <c:v>Issue Code 8</c:v>
                </c:pt>
                <c:pt idx="1">
                  <c:v>Issue Code 11</c:v>
                </c:pt>
                <c:pt idx="2">
                  <c:v>Issue Code 9</c:v>
                </c:pt>
                <c:pt idx="3">
                  <c:v>Issue Code 7</c:v>
                </c:pt>
                <c:pt idx="4">
                  <c:v>Issue Code 12</c:v>
                </c:pt>
                <c:pt idx="5">
                  <c:v>Issue Code 1</c:v>
                </c:pt>
                <c:pt idx="6">
                  <c:v>Issue Code 6</c:v>
                </c:pt>
                <c:pt idx="7">
                  <c:v>Issue Code 4</c:v>
                </c:pt>
                <c:pt idx="8">
                  <c:v>Issue Code 3</c:v>
                </c:pt>
                <c:pt idx="9">
                  <c:v>Issue Code 5</c:v>
                </c:pt>
                <c:pt idx="10">
                  <c:v>Issue Code 2</c:v>
                </c:pt>
                <c:pt idx="11">
                  <c:v>Issue Code 10</c:v>
                </c:pt>
              </c:strCache>
            </c:strRef>
          </c:cat>
          <c:val>
            <c:numRef>
              <c:f>Pivots!$E$15:$E$27</c:f>
              <c:numCache>
                <c:formatCode>0.00</c:formatCode>
                <c:ptCount val="12"/>
                <c:pt idx="0">
                  <c:v>98.668748192708335</c:v>
                </c:pt>
                <c:pt idx="1">
                  <c:v>84.783333333333331</c:v>
                </c:pt>
                <c:pt idx="2">
                  <c:v>60.419998072222221</c:v>
                </c:pt>
                <c:pt idx="3">
                  <c:v>49.567058734369411</c:v>
                </c:pt>
                <c:pt idx="4">
                  <c:v>45.424999999999997</c:v>
                </c:pt>
                <c:pt idx="5">
                  <c:v>42.165634006204307</c:v>
                </c:pt>
                <c:pt idx="6">
                  <c:v>41.147810961739616</c:v>
                </c:pt>
                <c:pt idx="7">
                  <c:v>40.945346755605371</c:v>
                </c:pt>
                <c:pt idx="8">
                  <c:v>26.434689486704269</c:v>
                </c:pt>
                <c:pt idx="9">
                  <c:v>25.917719928938361</c:v>
                </c:pt>
                <c:pt idx="10">
                  <c:v>23.777661964293205</c:v>
                </c:pt>
                <c:pt idx="11">
                  <c:v>5</c:v>
                </c:pt>
              </c:numCache>
            </c:numRef>
          </c:val>
          <c:extLst>
            <c:ext xmlns:c16="http://schemas.microsoft.com/office/drawing/2014/chart" uri="{C3380CC4-5D6E-409C-BE32-E72D297353CC}">
              <c16:uniqueId val="{00000000-A080-4830-A890-440874075FF4}"/>
            </c:ext>
          </c:extLst>
        </c:ser>
        <c:dLbls>
          <c:showLegendKey val="0"/>
          <c:showVal val="0"/>
          <c:showCatName val="0"/>
          <c:showSerName val="0"/>
          <c:showPercent val="0"/>
          <c:showBubbleSize val="0"/>
        </c:dLbls>
        <c:gapWidth val="219"/>
        <c:axId val="760768591"/>
        <c:axId val="501661231"/>
      </c:barChart>
      <c:lineChart>
        <c:grouping val="standard"/>
        <c:varyColors val="0"/>
        <c:ser>
          <c:idx val="1"/>
          <c:order val="1"/>
          <c:tx>
            <c:strRef>
              <c:f>Pivots!$F$14</c:f>
              <c:strCache>
                <c:ptCount val="1"/>
                <c:pt idx="0">
                  <c:v>AHT Target</c:v>
                </c:pt>
              </c:strCache>
            </c:strRef>
          </c:tx>
          <c:spPr>
            <a:ln w="28575" cap="rnd">
              <a:solidFill>
                <a:srgbClr val="F20587"/>
              </a:solidFill>
              <a:round/>
            </a:ln>
            <a:effectLst/>
          </c:spPr>
          <c:marker>
            <c:symbol val="none"/>
          </c:marker>
          <c:dPt>
            <c:idx val="11"/>
            <c:marker>
              <c:symbol val="none"/>
            </c:marker>
            <c:bubble3D val="0"/>
            <c:extLst>
              <c:ext xmlns:c16="http://schemas.microsoft.com/office/drawing/2014/chart" uri="{C3380CC4-5D6E-409C-BE32-E72D297353CC}">
                <c16:uniqueId val="{00000000-A062-47A4-B52C-F3E13D72AEF5}"/>
              </c:ext>
            </c:extLst>
          </c:dPt>
          <c:dLbls>
            <c:dLbl>
              <c:idx val="11"/>
              <c:layout>
                <c:manualLayout>
                  <c:x val="1.3651877133105802E-2"/>
                  <c:y val="-3.5087699910098129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062-47A4-B52C-F3E13D72AE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Pivots!$D$15:$D$27</c:f>
              <c:strCache>
                <c:ptCount val="12"/>
                <c:pt idx="0">
                  <c:v>Issue Code 8</c:v>
                </c:pt>
                <c:pt idx="1">
                  <c:v>Issue Code 11</c:v>
                </c:pt>
                <c:pt idx="2">
                  <c:v>Issue Code 9</c:v>
                </c:pt>
                <c:pt idx="3">
                  <c:v>Issue Code 7</c:v>
                </c:pt>
                <c:pt idx="4">
                  <c:v>Issue Code 12</c:v>
                </c:pt>
                <c:pt idx="5">
                  <c:v>Issue Code 1</c:v>
                </c:pt>
                <c:pt idx="6">
                  <c:v>Issue Code 6</c:v>
                </c:pt>
                <c:pt idx="7">
                  <c:v>Issue Code 4</c:v>
                </c:pt>
                <c:pt idx="8">
                  <c:v>Issue Code 3</c:v>
                </c:pt>
                <c:pt idx="9">
                  <c:v>Issue Code 5</c:v>
                </c:pt>
                <c:pt idx="10">
                  <c:v>Issue Code 2</c:v>
                </c:pt>
                <c:pt idx="11">
                  <c:v>Issue Code 10</c:v>
                </c:pt>
              </c:strCache>
            </c:strRef>
          </c:cat>
          <c:val>
            <c:numRef>
              <c:f>Pivots!$F$15:$F$27</c:f>
              <c:numCache>
                <c:formatCode>General</c:formatCode>
                <c:ptCount val="12"/>
                <c:pt idx="0">
                  <c:v>28</c:v>
                </c:pt>
                <c:pt idx="1">
                  <c:v>28</c:v>
                </c:pt>
                <c:pt idx="2">
                  <c:v>28</c:v>
                </c:pt>
                <c:pt idx="3">
                  <c:v>28</c:v>
                </c:pt>
                <c:pt idx="4">
                  <c:v>28</c:v>
                </c:pt>
                <c:pt idx="5">
                  <c:v>28</c:v>
                </c:pt>
                <c:pt idx="6">
                  <c:v>28</c:v>
                </c:pt>
                <c:pt idx="7">
                  <c:v>28</c:v>
                </c:pt>
                <c:pt idx="8">
                  <c:v>28</c:v>
                </c:pt>
                <c:pt idx="9">
                  <c:v>28</c:v>
                </c:pt>
                <c:pt idx="10">
                  <c:v>28</c:v>
                </c:pt>
                <c:pt idx="11">
                  <c:v>28</c:v>
                </c:pt>
              </c:numCache>
            </c:numRef>
          </c:val>
          <c:smooth val="1"/>
          <c:extLst>
            <c:ext xmlns:c16="http://schemas.microsoft.com/office/drawing/2014/chart" uri="{C3380CC4-5D6E-409C-BE32-E72D297353CC}">
              <c16:uniqueId val="{00000001-A080-4830-A890-440874075FF4}"/>
            </c:ext>
          </c:extLst>
        </c:ser>
        <c:dLbls>
          <c:showLegendKey val="0"/>
          <c:showVal val="0"/>
          <c:showCatName val="0"/>
          <c:showSerName val="0"/>
          <c:showPercent val="0"/>
          <c:showBubbleSize val="0"/>
        </c:dLbls>
        <c:marker val="1"/>
        <c:smooth val="0"/>
        <c:axId val="760768591"/>
        <c:axId val="501661231"/>
      </c:lineChart>
      <c:catAx>
        <c:axId val="76076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ysClr val="windowText" lastClr="000000"/>
                </a:solidFill>
                <a:latin typeface="+mn-lt"/>
                <a:ea typeface="+mn-ea"/>
                <a:cs typeface="+mn-cs"/>
              </a:defRPr>
            </a:pPr>
            <a:endParaRPr lang="en-US"/>
          </a:p>
        </c:txPr>
        <c:crossAx val="501661231"/>
        <c:crosses val="autoZero"/>
        <c:auto val="1"/>
        <c:lblAlgn val="ctr"/>
        <c:lblOffset val="100"/>
        <c:noMultiLvlLbl val="0"/>
      </c:catAx>
      <c:valAx>
        <c:axId val="501661231"/>
        <c:scaling>
          <c:orientation val="minMax"/>
        </c:scaling>
        <c:delete val="1"/>
        <c:axPos val="l"/>
        <c:numFmt formatCode="0.00" sourceLinked="1"/>
        <c:majorTickMark val="none"/>
        <c:minorTickMark val="none"/>
        <c:tickLblPos val="nextTo"/>
        <c:crossAx val="760768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[Book1.xlsm]Pivots!HR% by Consult Outcome</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D0D8C"/>
          </a:solidFill>
          <a:ln>
            <a:noFill/>
          </a:ln>
          <a:effectLst/>
        </c:spPr>
        <c:marker>
          <c:symbol val="none"/>
        </c:marker>
        <c:dLbl>
          <c:idx val="0"/>
          <c:spPr>
            <a:noFill/>
            <a:ln>
              <a:noFill/>
            </a:ln>
            <a:effectLst/>
          </c:spPr>
          <c:txPr>
            <a:bodyPr rot="0" spcFirstLastPara="1" vertOverflow="ellipsis" vert="horz" wrap="square" anchor="ctr" anchorCtr="1"/>
            <a:lstStyle/>
            <a:p>
              <a:pPr>
                <a:defRPr lang="en-US"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Pivots!$I$14</c:f>
              <c:strCache>
                <c:ptCount val="1"/>
                <c:pt idx="0">
                  <c:v>Total</c:v>
                </c:pt>
              </c:strCache>
            </c:strRef>
          </c:tx>
          <c:spPr>
            <a:solidFill>
              <a:srgbClr val="7D0D8C"/>
            </a:solidFill>
            <a:ln>
              <a:noFill/>
            </a:ln>
            <a:effectLst/>
          </c:spPr>
          <c:invertIfNegative val="0"/>
          <c:dLbls>
            <c:spPr>
              <a:noFill/>
              <a:ln>
                <a:noFill/>
              </a:ln>
              <a:effectLst/>
            </c:spPr>
            <c:txPr>
              <a:bodyPr rot="0" spcFirstLastPara="1" vertOverflow="ellipsis" vert="horz" wrap="square" anchor="ctr" anchorCtr="1"/>
              <a:lstStyle/>
              <a:p>
                <a:pPr>
                  <a:defRPr lang="en-US"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Pivots!$H$15:$H$27</c:f>
              <c:strCache>
                <c:ptCount val="12"/>
                <c:pt idx="0">
                  <c:v>Issue Code 2</c:v>
                </c:pt>
                <c:pt idx="1">
                  <c:v>Issue Code 5</c:v>
                </c:pt>
                <c:pt idx="2">
                  <c:v>Issue Code 4</c:v>
                </c:pt>
                <c:pt idx="3">
                  <c:v>Issue Code 6</c:v>
                </c:pt>
                <c:pt idx="4">
                  <c:v>Issue Code 3</c:v>
                </c:pt>
                <c:pt idx="5">
                  <c:v>Issue Code 8</c:v>
                </c:pt>
                <c:pt idx="6">
                  <c:v>Issue Code 1</c:v>
                </c:pt>
                <c:pt idx="7">
                  <c:v>Issue Code 7</c:v>
                </c:pt>
                <c:pt idx="8">
                  <c:v>Issue Code 9</c:v>
                </c:pt>
                <c:pt idx="9">
                  <c:v>Issue Code 10</c:v>
                </c:pt>
                <c:pt idx="10">
                  <c:v>Issue Code 11</c:v>
                </c:pt>
                <c:pt idx="11">
                  <c:v>Issue Code 12</c:v>
                </c:pt>
              </c:strCache>
            </c:strRef>
          </c:cat>
          <c:val>
            <c:numRef>
              <c:f>Pivots!$I$15:$I$27</c:f>
              <c:numCache>
                <c:formatCode>0.00%;\-0.00%;0.00%</c:formatCode>
                <c:ptCount val="12"/>
                <c:pt idx="0">
                  <c:v>0.32199117832388152</c:v>
                </c:pt>
                <c:pt idx="1">
                  <c:v>0.38698630136986301</c:v>
                </c:pt>
                <c:pt idx="2">
                  <c:v>0.46188340807174888</c:v>
                </c:pt>
                <c:pt idx="3">
                  <c:v>0.68042939719240292</c:v>
                </c:pt>
                <c:pt idx="4">
                  <c:v>0.77356970185334406</c:v>
                </c:pt>
                <c:pt idx="5">
                  <c:v>0.84375</c:v>
                </c:pt>
                <c:pt idx="6">
                  <c:v>0.87216270201561652</c:v>
                </c:pt>
                <c:pt idx="7">
                  <c:v>0.90889603429796351</c:v>
                </c:pt>
                <c:pt idx="8">
                  <c:v>0.93333333333333335</c:v>
                </c:pt>
                <c:pt idx="9">
                  <c:v>1</c:v>
                </c:pt>
                <c:pt idx="10">
                  <c:v>1</c:v>
                </c:pt>
                <c:pt idx="11">
                  <c:v>1</c:v>
                </c:pt>
              </c:numCache>
            </c:numRef>
          </c:val>
          <c:extLst>
            <c:ext xmlns:c16="http://schemas.microsoft.com/office/drawing/2014/chart" uri="{C3380CC4-5D6E-409C-BE32-E72D297353CC}">
              <c16:uniqueId val="{00000000-2E9D-4CE8-ACF9-7105CB5C245A}"/>
            </c:ext>
          </c:extLst>
        </c:ser>
        <c:dLbls>
          <c:dLblPos val="outEnd"/>
          <c:showLegendKey val="0"/>
          <c:showVal val="1"/>
          <c:showCatName val="0"/>
          <c:showSerName val="0"/>
          <c:showPercent val="0"/>
          <c:showBubbleSize val="0"/>
        </c:dLbls>
        <c:gapWidth val="219"/>
        <c:overlap val="-27"/>
        <c:axId val="760763951"/>
        <c:axId val="501651631"/>
      </c:barChart>
      <c:catAx>
        <c:axId val="76076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1" i="0" u="none" strike="noStrike" kern="1200" baseline="0">
                <a:solidFill>
                  <a:sysClr val="windowText" lastClr="000000"/>
                </a:solidFill>
                <a:latin typeface="+mn-lt"/>
                <a:ea typeface="+mn-ea"/>
                <a:cs typeface="+mn-cs"/>
              </a:defRPr>
            </a:pPr>
            <a:endParaRPr lang="en-US"/>
          </a:p>
        </c:txPr>
        <c:crossAx val="501651631"/>
        <c:crosses val="autoZero"/>
        <c:auto val="1"/>
        <c:lblAlgn val="ctr"/>
        <c:lblOffset val="100"/>
        <c:noMultiLvlLbl val="0"/>
      </c:catAx>
      <c:valAx>
        <c:axId val="501651631"/>
        <c:scaling>
          <c:orientation val="minMax"/>
        </c:scaling>
        <c:delete val="1"/>
        <c:axPos val="l"/>
        <c:numFmt formatCode="0.00%;\-0.00%;0.00%" sourceLinked="1"/>
        <c:majorTickMark val="none"/>
        <c:minorTickMark val="none"/>
        <c:tickLblPos val="nextTo"/>
        <c:crossAx val="760763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[Book1.xlsm]Pivots!Survey Volume by Consult Outcome</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D0D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Pivots!$L$14</c:f>
              <c:strCache>
                <c:ptCount val="1"/>
                <c:pt idx="0">
                  <c:v>Total</c:v>
                </c:pt>
              </c:strCache>
            </c:strRef>
          </c:tx>
          <c:spPr>
            <a:solidFill>
              <a:srgbClr val="7D0D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Pivots!$K$15:$K$27</c:f>
              <c:strCache>
                <c:ptCount val="12"/>
                <c:pt idx="0">
                  <c:v>Issue Code 1</c:v>
                </c:pt>
                <c:pt idx="1">
                  <c:v>Issue Code 7</c:v>
                </c:pt>
                <c:pt idx="2">
                  <c:v>Issue Code 2</c:v>
                </c:pt>
                <c:pt idx="3">
                  <c:v>Issue Code 3</c:v>
                </c:pt>
                <c:pt idx="4">
                  <c:v>Issue Code 6</c:v>
                </c:pt>
                <c:pt idx="5">
                  <c:v>Issue Code 4</c:v>
                </c:pt>
                <c:pt idx="6">
                  <c:v>Issue Code 5</c:v>
                </c:pt>
                <c:pt idx="7">
                  <c:v>Issue Code 8</c:v>
                </c:pt>
                <c:pt idx="8">
                  <c:v>Issue Code 9</c:v>
                </c:pt>
                <c:pt idx="9">
                  <c:v>Issue Code 12</c:v>
                </c:pt>
                <c:pt idx="10">
                  <c:v>Issue Code 10</c:v>
                </c:pt>
                <c:pt idx="11">
                  <c:v>Issue Code 11</c:v>
                </c:pt>
              </c:strCache>
            </c:strRef>
          </c:cat>
          <c:val>
            <c:numRef>
              <c:f>Pivots!$L$15:$L$27</c:f>
              <c:numCache>
                <c:formatCode>General</c:formatCode>
                <c:ptCount val="12"/>
                <c:pt idx="0">
                  <c:v>5507</c:v>
                </c:pt>
                <c:pt idx="1">
                  <c:v>1866</c:v>
                </c:pt>
                <c:pt idx="2">
                  <c:v>1587</c:v>
                </c:pt>
                <c:pt idx="3">
                  <c:v>1241</c:v>
                </c:pt>
                <c:pt idx="4">
                  <c:v>1211</c:v>
                </c:pt>
                <c:pt idx="5">
                  <c:v>892</c:v>
                </c:pt>
                <c:pt idx="6">
                  <c:v>584</c:v>
                </c:pt>
                <c:pt idx="7">
                  <c:v>32</c:v>
                </c:pt>
                <c:pt idx="8">
                  <c:v>30</c:v>
                </c:pt>
                <c:pt idx="9">
                  <c:v>2</c:v>
                </c:pt>
                <c:pt idx="10">
                  <c:v>1</c:v>
                </c:pt>
                <c:pt idx="11">
                  <c:v>1</c:v>
                </c:pt>
              </c:numCache>
            </c:numRef>
          </c:val>
          <c:extLst>
            <c:ext xmlns:c16="http://schemas.microsoft.com/office/drawing/2014/chart" uri="{C3380CC4-5D6E-409C-BE32-E72D297353CC}">
              <c16:uniqueId val="{00000000-CF30-4985-AAA6-402E682263E2}"/>
            </c:ext>
          </c:extLst>
        </c:ser>
        <c:dLbls>
          <c:dLblPos val="outEnd"/>
          <c:showLegendKey val="0"/>
          <c:showVal val="1"/>
          <c:showCatName val="0"/>
          <c:showSerName val="0"/>
          <c:showPercent val="0"/>
          <c:showBubbleSize val="0"/>
        </c:dLbls>
        <c:gapWidth val="219"/>
        <c:overlap val="-27"/>
        <c:axId val="1686356064"/>
        <c:axId val="1598885712"/>
      </c:barChart>
      <c:catAx>
        <c:axId val="16863560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598885712"/>
        <c:crosses val="autoZero"/>
        <c:auto val="1"/>
        <c:lblAlgn val="ctr"/>
        <c:lblOffset val="100"/>
        <c:noMultiLvlLbl val="0"/>
      </c:catAx>
      <c:valAx>
        <c:axId val="1598885712"/>
        <c:scaling>
          <c:orientation val="minMax"/>
        </c:scaling>
        <c:delete val="1"/>
        <c:axPos val="l"/>
        <c:numFmt formatCode="General" sourceLinked="1"/>
        <c:majorTickMark val="none"/>
        <c:minorTickMark val="none"/>
        <c:tickLblPos val="nextTo"/>
        <c:crossAx val="1686356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[Book1.xlsm]Pivots!CSAT Average VS Target by Consult Outcome</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D0D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rgbClr val="F20587"/>
            </a:solidFill>
            <a:round/>
          </a:ln>
          <a:effectLst/>
        </c:spPr>
        <c:marker>
          <c:symbol val="none"/>
        </c:marker>
      </c:pivotFmt>
      <c:pivotFmt>
        <c:idx val="7"/>
        <c:spPr>
          <a:solidFill>
            <a:srgbClr val="7D0D8C"/>
          </a:solidFill>
          <a:ln>
            <a:noFill/>
          </a:ln>
          <a:effectLst/>
        </c:spPr>
        <c:dLbl>
          <c:idx val="0"/>
          <c:layout>
            <c:manualLayout>
              <c:x val="0"/>
              <c:y val="-6.557373287223276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D0D8C"/>
          </a:solidFill>
          <a:ln>
            <a:noFill/>
          </a:ln>
          <a:effectLst/>
        </c:spPr>
        <c:dLbl>
          <c:idx val="0"/>
          <c:layout>
            <c:manualLayout>
              <c:x val="0"/>
              <c:y val="-4.3715821914821852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rgbClr val="F20587"/>
            </a:solidFill>
            <a:round/>
          </a:ln>
          <a:effectLst/>
        </c:spPr>
        <c:marker>
          <c:symbol val="none"/>
        </c:marker>
      </c:pivotFmt>
      <c:pivotFmt>
        <c:idx val="10"/>
        <c:spPr>
          <a:ln w="28575" cap="rnd">
            <a:solidFill>
              <a:srgbClr val="F2058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7D0D8C"/>
          </a:solidFill>
          <a:ln>
            <a:noFill/>
          </a:ln>
          <a:effectLst/>
        </c:spPr>
      </c:pivotFmt>
      <c:pivotFmt>
        <c:idx val="12"/>
        <c:spPr>
          <a:solidFill>
            <a:srgbClr val="7D0D8C"/>
          </a:solidFill>
          <a:ln>
            <a:noFill/>
          </a:ln>
          <a:effectLst/>
        </c:spPr>
      </c:pivotFmt>
      <c:pivotFmt>
        <c:idx val="13"/>
        <c:spPr>
          <a:solidFill>
            <a:srgbClr val="7D0D8C"/>
          </a:solidFill>
          <a:ln>
            <a:noFill/>
          </a:ln>
          <a:effectLst/>
        </c:spPr>
      </c:pivotFmt>
      <c:pivotFmt>
        <c:idx val="14"/>
        <c:spPr>
          <a:solidFill>
            <a:srgbClr val="7D0D8C"/>
          </a:solidFill>
          <a:ln>
            <a:noFill/>
          </a:ln>
          <a:effectLst/>
        </c:spPr>
      </c:pivotFmt>
      <c:pivotFmt>
        <c:idx val="15"/>
        <c:spPr>
          <a:solidFill>
            <a:srgbClr val="7D0D8C"/>
          </a:solidFill>
          <a:ln>
            <a:noFill/>
          </a:ln>
          <a:effectLst/>
        </c:spPr>
      </c:pivotFmt>
      <c:pivotFmt>
        <c:idx val="16"/>
        <c:spPr>
          <a:solidFill>
            <a:srgbClr val="7D0D8C"/>
          </a:solidFill>
          <a:ln>
            <a:noFill/>
          </a:ln>
          <a:effectLst/>
        </c:spPr>
      </c:pivotFmt>
      <c:pivotFmt>
        <c:idx val="17"/>
        <c:spPr>
          <a:solidFill>
            <a:srgbClr val="7D0D8C"/>
          </a:solidFill>
          <a:ln>
            <a:noFill/>
          </a:ln>
          <a:effectLst/>
        </c:spPr>
      </c:pivotFmt>
      <c:pivotFmt>
        <c:idx val="18"/>
        <c:spPr>
          <a:ln w="28575" cap="rnd">
            <a:solidFill>
              <a:srgbClr val="F20587"/>
            </a:solidFill>
            <a:round/>
          </a:ln>
          <a:effectLst/>
        </c:spPr>
        <c:marker>
          <c:symbol val="none"/>
        </c:marker>
      </c:pivotFmt>
    </c:pivotFmts>
    <c:plotArea>
      <c:layout/>
      <c:barChart>
        <c:barDir val="col"/>
        <c:grouping val="clustered"/>
        <c:varyColors val="0"/>
        <c:ser>
          <c:idx val="0"/>
          <c:order val="0"/>
          <c:tx>
            <c:strRef>
              <c:f>Pivots!$O$22</c:f>
              <c:strCache>
                <c:ptCount val="1"/>
                <c:pt idx="0">
                  <c:v>CSAT Average</c:v>
                </c:pt>
              </c:strCache>
            </c:strRef>
          </c:tx>
          <c:spPr>
            <a:solidFill>
              <a:srgbClr val="7D0D8C"/>
            </a:solidFill>
            <a:ln>
              <a:noFill/>
            </a:ln>
            <a:effectLst/>
          </c:spPr>
          <c:invertIfNegative val="0"/>
          <c:dPt>
            <c:idx val="0"/>
            <c:invertIfNegative val="0"/>
            <c:bubble3D val="0"/>
            <c:extLst>
              <c:ext xmlns:c16="http://schemas.microsoft.com/office/drawing/2014/chart" uri="{C3380CC4-5D6E-409C-BE32-E72D297353CC}">
                <c16:uniqueId val="{00000000-AFFD-4B1E-BEC8-1E1DC59FAE00}"/>
              </c:ext>
            </c:extLst>
          </c:dPt>
          <c:dPt>
            <c:idx val="1"/>
            <c:invertIfNegative val="0"/>
            <c:bubble3D val="0"/>
            <c:extLst>
              <c:ext xmlns:c16="http://schemas.microsoft.com/office/drawing/2014/chart" uri="{C3380CC4-5D6E-409C-BE32-E72D297353CC}">
                <c16:uniqueId val="{00000002-AFFD-4B1E-BEC8-1E1DC59FAE00}"/>
              </c:ext>
            </c:extLst>
          </c:dPt>
          <c:dPt>
            <c:idx val="2"/>
            <c:invertIfNegative val="0"/>
            <c:bubble3D val="0"/>
            <c:extLst>
              <c:ext xmlns:c16="http://schemas.microsoft.com/office/drawing/2014/chart" uri="{C3380CC4-5D6E-409C-BE32-E72D297353CC}">
                <c16:uniqueId val="{00000002-491F-4F11-8032-E105F90EB1B5}"/>
              </c:ext>
            </c:extLst>
          </c:dPt>
          <c:dPt>
            <c:idx val="3"/>
            <c:invertIfNegative val="0"/>
            <c:bubble3D val="0"/>
            <c:extLst>
              <c:ext xmlns:c16="http://schemas.microsoft.com/office/drawing/2014/chart" uri="{C3380CC4-5D6E-409C-BE32-E72D297353CC}">
                <c16:uniqueId val="{00000001-AFFD-4B1E-BEC8-1E1DC59FAE00}"/>
              </c:ext>
            </c:extLst>
          </c:dPt>
          <c:dPt>
            <c:idx val="4"/>
            <c:invertIfNegative val="0"/>
            <c:bubble3D val="0"/>
            <c:extLst>
              <c:ext xmlns:c16="http://schemas.microsoft.com/office/drawing/2014/chart" uri="{C3380CC4-5D6E-409C-BE32-E72D297353CC}">
                <c16:uniqueId val="{00000003-AFFD-4B1E-BEC8-1E1DC59FAE00}"/>
              </c:ext>
            </c:extLst>
          </c:dPt>
          <c:dPt>
            <c:idx val="5"/>
            <c:invertIfNegative val="0"/>
            <c:bubble3D val="0"/>
            <c:extLst>
              <c:ext xmlns:c16="http://schemas.microsoft.com/office/drawing/2014/chart" uri="{C3380CC4-5D6E-409C-BE32-E72D297353CC}">
                <c16:uniqueId val="{00000001-491F-4F11-8032-E105F90EB1B5}"/>
              </c:ext>
            </c:extLst>
          </c:dPt>
          <c:dPt>
            <c:idx val="6"/>
            <c:invertIfNegative val="0"/>
            <c:bubble3D val="0"/>
            <c:extLst>
              <c:ext xmlns:c16="http://schemas.microsoft.com/office/drawing/2014/chart" uri="{C3380CC4-5D6E-409C-BE32-E72D297353CC}">
                <c16:uniqueId val="{00000004-AFFD-4B1E-BEC8-1E1DC59FAE00}"/>
              </c:ext>
            </c:extLst>
          </c:dPt>
          <c:dLbls>
            <c:dLbl>
              <c:idx val="2"/>
              <c:layout>
                <c:manualLayout>
                  <c:x val="0"/>
                  <c:y val="-4.371582191482185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91F-4F11-8032-E105F90EB1B5}"/>
                </c:ext>
              </c:extLst>
            </c:dLbl>
            <c:dLbl>
              <c:idx val="3"/>
              <c:layout>
                <c:manualLayout>
                  <c:x val="0"/>
                  <c:y val="-6.55737328722327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FFD-4B1E-BEC8-1E1DC59FAE0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Pivots!$N$23:$N$31</c:f>
              <c:strCache>
                <c:ptCount val="9"/>
                <c:pt idx="0">
                  <c:v>Issue Code 1</c:v>
                </c:pt>
                <c:pt idx="1">
                  <c:v>Issue Code 2</c:v>
                </c:pt>
                <c:pt idx="2">
                  <c:v>Issue Code 3</c:v>
                </c:pt>
                <c:pt idx="3">
                  <c:v>Issue Code 6</c:v>
                </c:pt>
                <c:pt idx="4">
                  <c:v>Issue Code 9</c:v>
                </c:pt>
                <c:pt idx="5">
                  <c:v>Issue Code 8</c:v>
                </c:pt>
                <c:pt idx="6">
                  <c:v>Issue Code 4</c:v>
                </c:pt>
                <c:pt idx="7">
                  <c:v>Issue Code 7</c:v>
                </c:pt>
                <c:pt idx="8">
                  <c:v>Issue Code 5</c:v>
                </c:pt>
              </c:strCache>
            </c:strRef>
          </c:cat>
          <c:val>
            <c:numRef>
              <c:f>Pivots!$O$23:$O$31</c:f>
              <c:numCache>
                <c:formatCode>0.0</c:formatCode>
                <c:ptCount val="9"/>
                <c:pt idx="0">
                  <c:v>4.2564009442527695</c:v>
                </c:pt>
                <c:pt idx="1">
                  <c:v>2.7006931316950222</c:v>
                </c:pt>
                <c:pt idx="2">
                  <c:v>3.8186946011281226</c:v>
                </c:pt>
                <c:pt idx="3">
                  <c:v>3.6019818331957061</c:v>
                </c:pt>
                <c:pt idx="4">
                  <c:v>4.5999999999999996</c:v>
                </c:pt>
                <c:pt idx="5">
                  <c:v>4.5</c:v>
                </c:pt>
                <c:pt idx="6">
                  <c:v>2.9540358744394619</c:v>
                </c:pt>
                <c:pt idx="7">
                  <c:v>4.4287245444801711</c:v>
                </c:pt>
                <c:pt idx="8">
                  <c:v>2.5804794520547945</c:v>
                </c:pt>
              </c:numCache>
            </c:numRef>
          </c:val>
          <c:extLst>
            <c:ext xmlns:c16="http://schemas.microsoft.com/office/drawing/2014/chart" uri="{C3380CC4-5D6E-409C-BE32-E72D297353CC}">
              <c16:uniqueId val="{00000000-D83F-46BC-A2B3-086DBC7AAADD}"/>
            </c:ext>
          </c:extLst>
        </c:ser>
        <c:dLbls>
          <c:showLegendKey val="0"/>
          <c:showVal val="1"/>
          <c:showCatName val="0"/>
          <c:showSerName val="0"/>
          <c:showPercent val="0"/>
          <c:showBubbleSize val="0"/>
        </c:dLbls>
        <c:gapWidth val="219"/>
        <c:overlap val="-27"/>
        <c:axId val="1228504208"/>
        <c:axId val="1295251792"/>
      </c:barChart>
      <c:lineChart>
        <c:grouping val="standard"/>
        <c:varyColors val="0"/>
        <c:ser>
          <c:idx val="1"/>
          <c:order val="1"/>
          <c:tx>
            <c:strRef>
              <c:f>Pivots!$P$22</c:f>
              <c:strCache>
                <c:ptCount val="1"/>
                <c:pt idx="0">
                  <c:v>CSAT Target</c:v>
                </c:pt>
              </c:strCache>
            </c:strRef>
          </c:tx>
          <c:spPr>
            <a:ln w="28575" cap="rnd">
              <a:solidFill>
                <a:srgbClr val="F20587"/>
              </a:solidFill>
              <a:round/>
            </a:ln>
            <a:effectLst/>
          </c:spPr>
          <c:marker>
            <c:symbol val="none"/>
          </c:marker>
          <c:dPt>
            <c:idx val="5"/>
            <c:marker>
              <c:symbol val="none"/>
            </c:marker>
            <c:bubble3D val="0"/>
            <c:extLst>
              <c:ext xmlns:c16="http://schemas.microsoft.com/office/drawing/2014/chart" uri="{C3380CC4-5D6E-409C-BE32-E72D297353CC}">
                <c16:uniqueId val="{00000002-4283-471F-B4E4-49C105E75D34}"/>
              </c:ext>
            </c:extLst>
          </c:dPt>
          <c:dPt>
            <c:idx val="6"/>
            <c:marker>
              <c:symbol val="none"/>
            </c:marker>
            <c:bubble3D val="0"/>
            <c:extLst>
              <c:ext xmlns:c16="http://schemas.microsoft.com/office/drawing/2014/chart" uri="{C3380CC4-5D6E-409C-BE32-E72D297353CC}">
                <c16:uniqueId val="{00000008-CAF8-4A12-A008-62264FE67A11}"/>
              </c:ext>
            </c:extLst>
          </c:dPt>
          <c:dPt>
            <c:idx val="7"/>
            <c:marker>
              <c:symbol val="none"/>
            </c:marker>
            <c:bubble3D val="0"/>
          </c:dPt>
          <c:dPt>
            <c:idx val="8"/>
            <c:marker>
              <c:symbol val="none"/>
            </c:marker>
            <c:bubble3D val="0"/>
            <c:extLst>
              <c:ext xmlns:c16="http://schemas.microsoft.com/office/drawing/2014/chart" uri="{C3380CC4-5D6E-409C-BE32-E72D297353CC}">
                <c16:uniqueId val="{0000000B-CAF8-4A12-A008-62264FE67A11}"/>
              </c:ext>
            </c:extLst>
          </c:dPt>
          <c:dLbls>
            <c:dLbl>
              <c:idx val="8"/>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AF8-4A12-A008-62264FE67A1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Pivots!$N$23:$N$31</c:f>
              <c:strCache>
                <c:ptCount val="9"/>
                <c:pt idx="0">
                  <c:v>Issue Code 1</c:v>
                </c:pt>
                <c:pt idx="1">
                  <c:v>Issue Code 2</c:v>
                </c:pt>
                <c:pt idx="2">
                  <c:v>Issue Code 3</c:v>
                </c:pt>
                <c:pt idx="3">
                  <c:v>Issue Code 6</c:v>
                </c:pt>
                <c:pt idx="4">
                  <c:v>Issue Code 9</c:v>
                </c:pt>
                <c:pt idx="5">
                  <c:v>Issue Code 8</c:v>
                </c:pt>
                <c:pt idx="6">
                  <c:v>Issue Code 4</c:v>
                </c:pt>
                <c:pt idx="7">
                  <c:v>Issue Code 7</c:v>
                </c:pt>
                <c:pt idx="8">
                  <c:v>Issue Code 5</c:v>
                </c:pt>
              </c:strCache>
            </c:strRef>
          </c:cat>
          <c:val>
            <c:numRef>
              <c:f>Pivots!$P$23:$P$31</c:f>
              <c:numCache>
                <c:formatCode>General</c:formatCode>
                <c:ptCount val="9"/>
                <c:pt idx="0">
                  <c:v>4.2</c:v>
                </c:pt>
                <c:pt idx="1">
                  <c:v>4.2</c:v>
                </c:pt>
                <c:pt idx="2">
                  <c:v>4.2</c:v>
                </c:pt>
                <c:pt idx="3">
                  <c:v>4.2</c:v>
                </c:pt>
                <c:pt idx="4">
                  <c:v>4.2</c:v>
                </c:pt>
                <c:pt idx="5">
                  <c:v>4.2</c:v>
                </c:pt>
                <c:pt idx="6">
                  <c:v>4.2</c:v>
                </c:pt>
                <c:pt idx="7">
                  <c:v>4.2</c:v>
                </c:pt>
                <c:pt idx="8">
                  <c:v>4.2</c:v>
                </c:pt>
              </c:numCache>
            </c:numRef>
          </c:val>
          <c:smooth val="1"/>
          <c:extLst>
            <c:ext xmlns:c16="http://schemas.microsoft.com/office/drawing/2014/chart" uri="{C3380CC4-5D6E-409C-BE32-E72D297353CC}">
              <c16:uniqueId val="{00000001-D83F-46BC-A2B3-086DBC7AAADD}"/>
            </c:ext>
          </c:extLst>
        </c:ser>
        <c:dLbls>
          <c:showLegendKey val="0"/>
          <c:showVal val="1"/>
          <c:showCatName val="0"/>
          <c:showSerName val="0"/>
          <c:showPercent val="0"/>
          <c:showBubbleSize val="0"/>
        </c:dLbls>
        <c:marker val="1"/>
        <c:smooth val="0"/>
        <c:axId val="1228504208"/>
        <c:axId val="1295251792"/>
      </c:lineChart>
      <c:catAx>
        <c:axId val="122850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95251792"/>
        <c:crosses val="autoZero"/>
        <c:auto val="1"/>
        <c:lblAlgn val="ctr"/>
        <c:lblOffset val="100"/>
        <c:noMultiLvlLbl val="0"/>
      </c:catAx>
      <c:valAx>
        <c:axId val="1295251792"/>
        <c:scaling>
          <c:orientation val="minMax"/>
        </c:scaling>
        <c:delete val="1"/>
        <c:axPos val="l"/>
        <c:numFmt formatCode="0.0" sourceLinked="1"/>
        <c:majorTickMark val="none"/>
        <c:minorTickMark val="none"/>
        <c:tickLblPos val="nextTo"/>
        <c:crossAx val="1228504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image" Target="../media/image3.svg"/><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2.png"/><Relationship Id="rId5" Type="http://schemas.openxmlformats.org/officeDocument/2006/relationships/chart" Target="../charts/chart4.xml"/><Relationship Id="rId10" Type="http://schemas.openxmlformats.org/officeDocument/2006/relationships/image" Target="../media/image6.png"/><Relationship Id="rId4" Type="http://schemas.openxmlformats.org/officeDocument/2006/relationships/chart" Target="../charts/chart3.xml"/><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6.xml"/><Relationship Id="rId7"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image" Target="../media/image7.png"/><Relationship Id="rId6" Type="http://schemas.openxmlformats.org/officeDocument/2006/relationships/chart" Target="../charts/chart9.xml"/><Relationship Id="rId11" Type="http://schemas.openxmlformats.org/officeDocument/2006/relationships/image" Target="../media/image6.png"/><Relationship Id="rId5" Type="http://schemas.openxmlformats.org/officeDocument/2006/relationships/chart" Target="../charts/chart8.xml"/><Relationship Id="rId10" Type="http://schemas.openxmlformats.org/officeDocument/2006/relationships/image" Target="../media/image5.png"/><Relationship Id="rId4" Type="http://schemas.openxmlformats.org/officeDocument/2006/relationships/chart" Target="../charts/chart7.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3</xdr:col>
      <xdr:colOff>142875</xdr:colOff>
      <xdr:row>0</xdr:row>
      <xdr:rowOff>0</xdr:rowOff>
    </xdr:from>
    <xdr:to>
      <xdr:col>26</xdr:col>
      <xdr:colOff>171539</xdr:colOff>
      <xdr:row>39</xdr:row>
      <xdr:rowOff>28574</xdr:rowOff>
    </xdr:to>
    <xdr:pic>
      <xdr:nvPicPr>
        <xdr:cNvPr id="24" name="Picture 23">
          <a:extLst>
            <a:ext uri="{FF2B5EF4-FFF2-40B4-BE49-F238E27FC236}">
              <a16:creationId xmlns:a16="http://schemas.microsoft.com/office/drawing/2014/main" id="{9B40951A-3CDF-56AF-578A-1D40D25C0A1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0"/>
          <a:ext cx="14049464" cy="7458074"/>
        </a:xfrm>
        <a:prstGeom prst="rect">
          <a:avLst/>
        </a:prstGeom>
      </xdr:spPr>
    </xdr:pic>
    <xdr:clientData/>
  </xdr:twoCellAnchor>
  <xdr:twoCellAnchor>
    <xdr:from>
      <xdr:col>6</xdr:col>
      <xdr:colOff>0</xdr:colOff>
      <xdr:row>12</xdr:row>
      <xdr:rowOff>85726</xdr:rowOff>
    </xdr:from>
    <xdr:to>
      <xdr:col>15</xdr:col>
      <xdr:colOff>390525</xdr:colOff>
      <xdr:row>24</xdr:row>
      <xdr:rowOff>9526</xdr:rowOff>
    </xdr:to>
    <xdr:graphicFrame macro="">
      <xdr:nvGraphicFramePr>
        <xdr:cNvPr id="2" name="Monthly CSAT performance against the target">
          <a:extLst>
            <a:ext uri="{FF2B5EF4-FFF2-40B4-BE49-F238E27FC236}">
              <a16:creationId xmlns:a16="http://schemas.microsoft.com/office/drawing/2014/main" id="{9FA15AAD-B16E-464C-B21F-B1D8C7E3C4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485776</xdr:colOff>
      <xdr:row>12</xdr:row>
      <xdr:rowOff>180975</xdr:rowOff>
    </xdr:from>
    <xdr:to>
      <xdr:col>25</xdr:col>
      <xdr:colOff>495300</xdr:colOff>
      <xdr:row>24</xdr:row>
      <xdr:rowOff>66675</xdr:rowOff>
    </xdr:to>
    <xdr:graphicFrame macro="">
      <xdr:nvGraphicFramePr>
        <xdr:cNvPr id="3" name="Monthly AHT &amp; Wrap performance against the target">
          <a:extLst>
            <a:ext uri="{FF2B5EF4-FFF2-40B4-BE49-F238E27FC236}">
              <a16:creationId xmlns:a16="http://schemas.microsoft.com/office/drawing/2014/main" id="{3E9B184A-AA5D-4217-B6A4-2269BA00D3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38100</xdr:colOff>
      <xdr:row>26</xdr:row>
      <xdr:rowOff>123825</xdr:rowOff>
    </xdr:from>
    <xdr:to>
      <xdr:col>15</xdr:col>
      <xdr:colOff>342900</xdr:colOff>
      <xdr:row>38</xdr:row>
      <xdr:rowOff>104775</xdr:rowOff>
    </xdr:to>
    <xdr:graphicFrame macro="">
      <xdr:nvGraphicFramePr>
        <xdr:cNvPr id="4" name="• Monthly Wrap performance ">
          <a:extLst>
            <a:ext uri="{FF2B5EF4-FFF2-40B4-BE49-F238E27FC236}">
              <a16:creationId xmlns:a16="http://schemas.microsoft.com/office/drawing/2014/main" id="{1FAD6C73-04E4-46C1-A20B-DEC34981F9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466725</xdr:colOff>
      <xdr:row>25</xdr:row>
      <xdr:rowOff>171450</xdr:rowOff>
    </xdr:from>
    <xdr:to>
      <xdr:col>25</xdr:col>
      <xdr:colOff>466725</xdr:colOff>
      <xdr:row>38</xdr:row>
      <xdr:rowOff>114300</xdr:rowOff>
    </xdr:to>
    <xdr:graphicFrame macro="">
      <xdr:nvGraphicFramePr>
        <xdr:cNvPr id="5" name="Survey Volume by Month">
          <a:extLst>
            <a:ext uri="{FF2B5EF4-FFF2-40B4-BE49-F238E27FC236}">
              <a16:creationId xmlns:a16="http://schemas.microsoft.com/office/drawing/2014/main" id="{A105922C-B86A-47A4-B928-8072150E03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123826</xdr:colOff>
      <xdr:row>6</xdr:row>
      <xdr:rowOff>180975</xdr:rowOff>
    </xdr:from>
    <xdr:to>
      <xdr:col>10</xdr:col>
      <xdr:colOff>66675</xdr:colOff>
      <xdr:row>10</xdr:row>
      <xdr:rowOff>19050</xdr:rowOff>
    </xdr:to>
    <xdr:sp macro="" textlink="Pivots!L41">
      <xdr:nvSpPr>
        <xdr:cNvPr id="18" name="TextBox 17">
          <a:extLst>
            <a:ext uri="{FF2B5EF4-FFF2-40B4-BE49-F238E27FC236}">
              <a16:creationId xmlns:a16="http://schemas.microsoft.com/office/drawing/2014/main" id="{2DEAB55E-9245-48FA-8D5F-47182A190F71}"/>
            </a:ext>
          </a:extLst>
        </xdr:cNvPr>
        <xdr:cNvSpPr txBox="1"/>
      </xdr:nvSpPr>
      <xdr:spPr>
        <a:xfrm>
          <a:off x="4391026" y="1323975"/>
          <a:ext cx="1771649"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C7FEC5D-7569-414E-B825-EC8F0F2C78DB}" type="TxLink">
            <a:rPr lang="en-US" sz="32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rPr>
            <a:pPr marL="0" indent="0"/>
            <a:t> 12,954 </a:t>
          </a:fld>
          <a:endParaRPr lang="en-US" sz="32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190502</xdr:colOff>
      <xdr:row>6</xdr:row>
      <xdr:rowOff>171450</xdr:rowOff>
    </xdr:from>
    <xdr:to>
      <xdr:col>12</xdr:col>
      <xdr:colOff>581026</xdr:colOff>
      <xdr:row>9</xdr:row>
      <xdr:rowOff>180975</xdr:rowOff>
    </xdr:to>
    <xdr:sp macro="" textlink="Pivots!M41">
      <xdr:nvSpPr>
        <xdr:cNvPr id="20" name="TextBox 19">
          <a:extLst>
            <a:ext uri="{FF2B5EF4-FFF2-40B4-BE49-F238E27FC236}">
              <a16:creationId xmlns:a16="http://schemas.microsoft.com/office/drawing/2014/main" id="{2B995C4B-4DA1-4454-AAAB-18579771F449}"/>
            </a:ext>
          </a:extLst>
        </xdr:cNvPr>
        <xdr:cNvSpPr txBox="1"/>
      </xdr:nvSpPr>
      <xdr:spPr>
        <a:xfrm>
          <a:off x="6896102" y="1314450"/>
          <a:ext cx="1000124" cy="581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5293396-F436-4861-BCF8-A644A5FDF40D}" type="TxLink">
            <a:rPr lang="en-US" sz="32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rPr>
            <a:pPr marL="0" indent="0"/>
            <a:t>3.8</a:t>
          </a:fld>
          <a:endParaRPr lang="en-US" sz="32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38101</xdr:colOff>
      <xdr:row>7</xdr:row>
      <xdr:rowOff>19050</xdr:rowOff>
    </xdr:from>
    <xdr:to>
      <xdr:col>18</xdr:col>
      <xdr:colOff>190500</xdr:colOff>
      <xdr:row>10</xdr:row>
      <xdr:rowOff>38100</xdr:rowOff>
    </xdr:to>
    <xdr:sp macro="" textlink="Pivots!N41">
      <xdr:nvSpPr>
        <xdr:cNvPr id="21" name="TextBox 20">
          <a:extLst>
            <a:ext uri="{FF2B5EF4-FFF2-40B4-BE49-F238E27FC236}">
              <a16:creationId xmlns:a16="http://schemas.microsoft.com/office/drawing/2014/main" id="{101B78FE-494B-4ADB-8304-E0B85A612A6E}"/>
            </a:ext>
          </a:extLst>
        </xdr:cNvPr>
        <xdr:cNvSpPr txBox="1"/>
      </xdr:nvSpPr>
      <xdr:spPr>
        <a:xfrm>
          <a:off x="9791701" y="1352550"/>
          <a:ext cx="1371599" cy="590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0A1DEF5-3C85-4925-A7DC-F7D50708BCF5}" type="TxLink">
            <a:rPr lang="en-US" sz="28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rPr>
            <a:pPr marL="0" indent="0"/>
            <a:t>38.74</a:t>
          </a:fld>
          <a:endParaRPr lang="en-US" sz="28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333376</xdr:colOff>
      <xdr:row>7</xdr:row>
      <xdr:rowOff>19050</xdr:rowOff>
    </xdr:from>
    <xdr:to>
      <xdr:col>25</xdr:col>
      <xdr:colOff>609599</xdr:colOff>
      <xdr:row>11</xdr:row>
      <xdr:rowOff>152400</xdr:rowOff>
    </xdr:to>
    <xdr:sp macro="" textlink="Pivots!K41">
      <xdr:nvSpPr>
        <xdr:cNvPr id="22" name="TextBox 21">
          <a:extLst>
            <a:ext uri="{FF2B5EF4-FFF2-40B4-BE49-F238E27FC236}">
              <a16:creationId xmlns:a16="http://schemas.microsoft.com/office/drawing/2014/main" id="{419A3757-1D2B-45C3-954C-1D3AE2A4DDD3}"/>
            </a:ext>
          </a:extLst>
        </xdr:cNvPr>
        <xdr:cNvSpPr txBox="1"/>
      </xdr:nvSpPr>
      <xdr:spPr>
        <a:xfrm>
          <a:off x="13744576" y="1352550"/>
          <a:ext cx="2105023" cy="895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6E1BFF0-7896-4B2C-A713-39CD723FF2D7}" type="TxLink">
            <a:rPr lang="en-US" sz="32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rPr>
            <a:pPr marL="0" indent="0"/>
            <a:t>73.27%</a:t>
          </a:fld>
          <a:endParaRPr lang="en-US" sz="3200" b="0" i="0" u="none" strike="noStrike">
            <a:ln>
              <a:noFill/>
            </a:ln>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editAs="oneCell">
    <xdr:from>
      <xdr:col>3</xdr:col>
      <xdr:colOff>152400</xdr:colOff>
      <xdr:row>5</xdr:row>
      <xdr:rowOff>133349</xdr:rowOff>
    </xdr:from>
    <xdr:to>
      <xdr:col>5</xdr:col>
      <xdr:colOff>76200</xdr:colOff>
      <xdr:row>10</xdr:row>
      <xdr:rowOff>180974</xdr:rowOff>
    </xdr:to>
    <mc:AlternateContent xmlns:mc="http://schemas.openxmlformats.org/markup-compatibility/2006" xmlns:a14="http://schemas.microsoft.com/office/drawing/2010/main">
      <mc:Choice Requires="a14">
        <xdr:graphicFrame macro="">
          <xdr:nvGraphicFramePr>
            <xdr:cNvPr id="25" name="Month">
              <a:extLst>
                <a:ext uri="{FF2B5EF4-FFF2-40B4-BE49-F238E27FC236}">
                  <a16:creationId xmlns:a16="http://schemas.microsoft.com/office/drawing/2014/main" id="{A3EFC6BC-C88C-46D8-8819-3402E5FE547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81200" y="1085849"/>
              <a:ext cx="1143000" cy="1000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133350</xdr:colOff>
      <xdr:row>24</xdr:row>
      <xdr:rowOff>133351</xdr:rowOff>
    </xdr:from>
    <xdr:to>
      <xdr:col>5</xdr:col>
      <xdr:colOff>257175</xdr:colOff>
      <xdr:row>39</xdr:row>
      <xdr:rowOff>19050</xdr:rowOff>
    </xdr:to>
    <mc:AlternateContent xmlns:mc="http://schemas.openxmlformats.org/markup-compatibility/2006" xmlns:a14="http://schemas.microsoft.com/office/drawing/2010/main">
      <mc:Choice Requires="a14">
        <xdr:graphicFrame macro="">
          <xdr:nvGraphicFramePr>
            <xdr:cNvPr id="26" name="Consult Outcome">
              <a:extLst>
                <a:ext uri="{FF2B5EF4-FFF2-40B4-BE49-F238E27FC236}">
                  <a16:creationId xmlns:a16="http://schemas.microsoft.com/office/drawing/2014/main" id="{5978F940-3B98-4333-92B7-D85D2B119BB7}"/>
                </a:ext>
              </a:extLst>
            </xdr:cNvPr>
            <xdr:cNvGraphicFramePr/>
          </xdr:nvGraphicFramePr>
          <xdr:xfrm>
            <a:off x="0" y="0"/>
            <a:ext cx="0" cy="0"/>
          </xdr:xfrm>
          <a:graphic>
            <a:graphicData uri="http://schemas.microsoft.com/office/drawing/2010/slicer">
              <sle:slicer xmlns:sle="http://schemas.microsoft.com/office/drawing/2010/slicer" name="Consult Outcome"/>
            </a:graphicData>
          </a:graphic>
        </xdr:graphicFrame>
      </mc:Choice>
      <mc:Fallback xmlns="">
        <xdr:sp macro="" textlink="">
          <xdr:nvSpPr>
            <xdr:cNvPr id="0" name=""/>
            <xdr:cNvSpPr>
              <a:spLocks noTextEdit="1"/>
            </xdr:cNvSpPr>
          </xdr:nvSpPr>
          <xdr:spPr>
            <a:xfrm>
              <a:off x="1962150" y="4705351"/>
              <a:ext cx="1343025" cy="27431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152399</xdr:colOff>
      <xdr:row>10</xdr:row>
      <xdr:rowOff>152400</xdr:rowOff>
    </xdr:from>
    <xdr:to>
      <xdr:col>5</xdr:col>
      <xdr:colOff>257175</xdr:colOff>
      <xdr:row>25</xdr:row>
      <xdr:rowOff>28575</xdr:rowOff>
    </xdr:to>
    <mc:AlternateContent xmlns:mc="http://schemas.openxmlformats.org/markup-compatibility/2006" xmlns:a14="http://schemas.microsoft.com/office/drawing/2010/main">
      <mc:Choice Requires="a14">
        <xdr:graphicFrame macro="">
          <xdr:nvGraphicFramePr>
            <xdr:cNvPr id="27" name="Agent">
              <a:extLst>
                <a:ext uri="{FF2B5EF4-FFF2-40B4-BE49-F238E27FC236}">
                  <a16:creationId xmlns:a16="http://schemas.microsoft.com/office/drawing/2014/main" id="{2D7B8804-F6AF-4711-A3FE-665018B460BB}"/>
                </a:ext>
              </a:extLst>
            </xdr:cNvPr>
            <xdr:cNvGraphicFramePr/>
          </xdr:nvGraphicFramePr>
          <xdr:xfrm>
            <a:off x="0" y="0"/>
            <a:ext cx="0" cy="0"/>
          </xdr:xfrm>
          <a:graphic>
            <a:graphicData uri="http://schemas.microsoft.com/office/drawing/2010/slicer">
              <sle:slicer xmlns:sle="http://schemas.microsoft.com/office/drawing/2010/slicer" name="Agent"/>
            </a:graphicData>
          </a:graphic>
        </xdr:graphicFrame>
      </mc:Choice>
      <mc:Fallback xmlns="">
        <xdr:sp macro="" textlink="">
          <xdr:nvSpPr>
            <xdr:cNvPr id="0" name=""/>
            <xdr:cNvSpPr>
              <a:spLocks noTextEdit="1"/>
            </xdr:cNvSpPr>
          </xdr:nvSpPr>
          <xdr:spPr>
            <a:xfrm>
              <a:off x="1981199" y="2057400"/>
              <a:ext cx="1323976"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209549</xdr:colOff>
      <xdr:row>2</xdr:row>
      <xdr:rowOff>152399</xdr:rowOff>
    </xdr:from>
    <xdr:to>
      <xdr:col>4</xdr:col>
      <xdr:colOff>66674</xdr:colOff>
      <xdr:row>5</xdr:row>
      <xdr:rowOff>47624</xdr:rowOff>
    </xdr:to>
    <xdr:pic macro="[0]!ClearSlicersInThisSheet">
      <xdr:nvPicPr>
        <xdr:cNvPr id="7" name="Graphic 6">
          <a:extLst>
            <a:ext uri="{FF2B5EF4-FFF2-40B4-BE49-F238E27FC236}">
              <a16:creationId xmlns:a16="http://schemas.microsoft.com/office/drawing/2014/main" id="{4C45C836-3CE6-633B-36FA-10690B5E577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038349" y="533399"/>
          <a:ext cx="466725" cy="466725"/>
        </a:xfrm>
        <a:prstGeom prst="rect">
          <a:avLst/>
        </a:prstGeom>
      </xdr:spPr>
    </xdr:pic>
    <xdr:clientData/>
  </xdr:twoCellAnchor>
  <xdr:twoCellAnchor editAs="oneCell">
    <xdr:from>
      <xdr:col>11</xdr:col>
      <xdr:colOff>600075</xdr:colOff>
      <xdr:row>2</xdr:row>
      <xdr:rowOff>133350</xdr:rowOff>
    </xdr:from>
    <xdr:to>
      <xdr:col>19</xdr:col>
      <xdr:colOff>361014</xdr:colOff>
      <xdr:row>5</xdr:row>
      <xdr:rowOff>90274</xdr:rowOff>
    </xdr:to>
    <xdr:pic>
      <xdr:nvPicPr>
        <xdr:cNvPr id="14" name="Picture 13">
          <a:extLst>
            <a:ext uri="{FF2B5EF4-FFF2-40B4-BE49-F238E27FC236}">
              <a16:creationId xmlns:a16="http://schemas.microsoft.com/office/drawing/2014/main" id="{E4C3EB01-23BE-431C-0008-14F4B52F6B2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514350"/>
          <a:ext cx="4637739" cy="528424"/>
        </a:xfrm>
        <a:prstGeom prst="rect">
          <a:avLst/>
        </a:prstGeom>
      </xdr:spPr>
    </xdr:pic>
    <xdr:clientData/>
  </xdr:twoCellAnchor>
  <xdr:twoCellAnchor editAs="oneCell">
    <xdr:from>
      <xdr:col>12</xdr:col>
      <xdr:colOff>104775</xdr:colOff>
      <xdr:row>3</xdr:row>
      <xdr:rowOff>104775</xdr:rowOff>
    </xdr:from>
    <xdr:to>
      <xdr:col>14</xdr:col>
      <xdr:colOff>358487</xdr:colOff>
      <xdr:row>4</xdr:row>
      <xdr:rowOff>85725</xdr:rowOff>
    </xdr:to>
    <xdr:pic macro="[0]!GoToExecutiveOverview">
      <xdr:nvPicPr>
        <xdr:cNvPr id="11" name="Picture 10">
          <a:extLst>
            <a:ext uri="{FF2B5EF4-FFF2-40B4-BE49-F238E27FC236}">
              <a16:creationId xmlns:a16="http://schemas.microsoft.com/office/drawing/2014/main" id="{2F75AE01-9549-4282-B32D-39102814D28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419975" y="676275"/>
          <a:ext cx="1472912" cy="171450"/>
        </a:xfrm>
        <a:prstGeom prst="rect">
          <a:avLst/>
        </a:prstGeom>
      </xdr:spPr>
    </xdr:pic>
    <xdr:clientData/>
  </xdr:twoCellAnchor>
  <xdr:twoCellAnchor editAs="oneCell">
    <xdr:from>
      <xdr:col>15</xdr:col>
      <xdr:colOff>0</xdr:colOff>
      <xdr:row>3</xdr:row>
      <xdr:rowOff>142875</xdr:rowOff>
    </xdr:from>
    <xdr:to>
      <xdr:col>18</xdr:col>
      <xdr:colOff>76201</xdr:colOff>
      <xdr:row>4</xdr:row>
      <xdr:rowOff>97058</xdr:rowOff>
    </xdr:to>
    <xdr:pic macro="[0]!GoToConsultOutcomeAnalysis">
      <xdr:nvPicPr>
        <xdr:cNvPr id="12" name="Picture 11">
          <a:extLst>
            <a:ext uri="{FF2B5EF4-FFF2-40B4-BE49-F238E27FC236}">
              <a16:creationId xmlns:a16="http://schemas.microsoft.com/office/drawing/2014/main" id="{E2427150-4CD9-4B45-9E6F-1F1C00CADE9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144000" y="714375"/>
          <a:ext cx="1905001" cy="144683"/>
        </a:xfrm>
        <a:prstGeom prst="rect">
          <a:avLst/>
        </a:prstGeom>
      </xdr:spPr>
    </xdr:pic>
    <xdr:clientData/>
  </xdr:twoCellAnchor>
  <xdr:twoCellAnchor>
    <xdr:from>
      <xdr:col>12</xdr:col>
      <xdr:colOff>295275</xdr:colOff>
      <xdr:row>8</xdr:row>
      <xdr:rowOff>180975</xdr:rowOff>
    </xdr:from>
    <xdr:to>
      <xdr:col>15</xdr:col>
      <xdr:colOff>523875</xdr:colOff>
      <xdr:row>10</xdr:row>
      <xdr:rowOff>152400</xdr:rowOff>
    </xdr:to>
    <xdr:sp macro="" textlink="Pivots!M43">
      <xdr:nvSpPr>
        <xdr:cNvPr id="6" name="CSAT">
          <a:extLst>
            <a:ext uri="{FF2B5EF4-FFF2-40B4-BE49-F238E27FC236}">
              <a16:creationId xmlns:a16="http://schemas.microsoft.com/office/drawing/2014/main" id="{54452A36-AAFB-4323-A09D-F2E543903220}"/>
            </a:ext>
          </a:extLst>
        </xdr:cNvPr>
        <xdr:cNvSpPr txBox="1"/>
      </xdr:nvSpPr>
      <xdr:spPr>
        <a:xfrm>
          <a:off x="7610475" y="1704975"/>
          <a:ext cx="20574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0195D0-F42B-4DE5-A580-435BACD58D53}" type="TxLink">
            <a:rPr lang="en-US" sz="1100" b="0" i="0" u="none" strike="noStrike">
              <a:solidFill>
                <a:srgbClr val="DC2626"/>
              </a:solidFill>
              <a:latin typeface="Arial" panose="020B0604020202020204" pitchFamily="34" charset="0"/>
              <a:cs typeface="Arial" panose="020B0604020202020204" pitchFamily="34" charset="0"/>
            </a:rPr>
            <a:pPr/>
            <a:t>CSAT Under the target by 0.4</a:t>
          </a:fld>
          <a:endParaRPr lang="en-US" sz="1100">
            <a:solidFill>
              <a:srgbClr val="DC2626"/>
            </a:solidFill>
            <a:latin typeface="Arial" panose="020B0604020202020204" pitchFamily="34" charset="0"/>
            <a:cs typeface="Arial" panose="020B0604020202020204" pitchFamily="34" charset="0"/>
          </a:endParaRPr>
        </a:p>
      </xdr:txBody>
    </xdr:sp>
    <xdr:clientData/>
  </xdr:twoCellAnchor>
  <xdr:twoCellAnchor>
    <xdr:from>
      <xdr:col>17</xdr:col>
      <xdr:colOff>57149</xdr:colOff>
      <xdr:row>9</xdr:row>
      <xdr:rowOff>9525</xdr:rowOff>
    </xdr:from>
    <xdr:to>
      <xdr:col>21</xdr:col>
      <xdr:colOff>47624</xdr:colOff>
      <xdr:row>10</xdr:row>
      <xdr:rowOff>114300</xdr:rowOff>
    </xdr:to>
    <xdr:sp macro="" textlink="Pivots!M44">
      <xdr:nvSpPr>
        <xdr:cNvPr id="8" name="AHT">
          <a:extLst>
            <a:ext uri="{FF2B5EF4-FFF2-40B4-BE49-F238E27FC236}">
              <a16:creationId xmlns:a16="http://schemas.microsoft.com/office/drawing/2014/main" id="{3810260A-7B13-4E0A-8DDD-D34E6EFADED5}"/>
            </a:ext>
          </a:extLst>
        </xdr:cNvPr>
        <xdr:cNvSpPr txBox="1"/>
      </xdr:nvSpPr>
      <xdr:spPr>
        <a:xfrm>
          <a:off x="10420349" y="1724025"/>
          <a:ext cx="24288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87976E-1C99-4B94-BA68-93B0E9C017D6}" type="TxLink">
            <a:rPr lang="en-US" sz="1100" b="0" i="0" u="none" strike="noStrike">
              <a:solidFill>
                <a:srgbClr val="DC2626"/>
              </a:solidFill>
              <a:latin typeface="Arial" panose="020B0604020202020204" pitchFamily="34" charset="0"/>
              <a:cs typeface="Arial" panose="020B0604020202020204" pitchFamily="34" charset="0"/>
            </a:rPr>
            <a:pPr/>
            <a:t>AHT Higher than the target by 10.7</a:t>
          </a:fld>
          <a:endParaRPr lang="en-US" sz="1100">
            <a:solidFill>
              <a:srgbClr val="DC2626"/>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9524</xdr:colOff>
      <xdr:row>0</xdr:row>
      <xdr:rowOff>0</xdr:rowOff>
    </xdr:from>
    <xdr:to>
      <xdr:col>23</xdr:col>
      <xdr:colOff>76199</xdr:colOff>
      <xdr:row>39</xdr:row>
      <xdr:rowOff>87512</xdr:rowOff>
    </xdr:to>
    <xdr:pic>
      <xdr:nvPicPr>
        <xdr:cNvPr id="4" name="Picture 3">
          <a:extLst>
            <a:ext uri="{FF2B5EF4-FFF2-40B4-BE49-F238E27FC236}">
              <a16:creationId xmlns:a16="http://schemas.microsoft.com/office/drawing/2014/main" id="{4EB528B7-CE6A-A678-04DD-C8E987FC7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38324" y="0"/>
          <a:ext cx="13363575" cy="7517012"/>
        </a:xfrm>
        <a:prstGeom prst="rect">
          <a:avLst/>
        </a:prstGeom>
      </xdr:spPr>
    </xdr:pic>
    <xdr:clientData/>
  </xdr:twoCellAnchor>
  <xdr:twoCellAnchor>
    <xdr:from>
      <xdr:col>13</xdr:col>
      <xdr:colOff>247650</xdr:colOff>
      <xdr:row>6</xdr:row>
      <xdr:rowOff>123824</xdr:rowOff>
    </xdr:from>
    <xdr:to>
      <xdr:col>22</xdr:col>
      <xdr:colOff>390525</xdr:colOff>
      <xdr:row>15</xdr:row>
      <xdr:rowOff>152399</xdr:rowOff>
    </xdr:to>
    <xdr:graphicFrame macro="">
      <xdr:nvGraphicFramePr>
        <xdr:cNvPr id="5" name="Low CSAT Rate by Consult Outcome">
          <a:extLst>
            <a:ext uri="{FF2B5EF4-FFF2-40B4-BE49-F238E27FC236}">
              <a16:creationId xmlns:a16="http://schemas.microsoft.com/office/drawing/2014/main" id="{CD81678B-DF90-44CE-AE7D-4231ADF25A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266700</xdr:colOff>
      <xdr:row>17</xdr:row>
      <xdr:rowOff>161924</xdr:rowOff>
    </xdr:from>
    <xdr:to>
      <xdr:col>22</xdr:col>
      <xdr:colOff>361950</xdr:colOff>
      <xdr:row>27</xdr:row>
      <xdr:rowOff>66675</xdr:rowOff>
    </xdr:to>
    <xdr:graphicFrame macro="">
      <xdr:nvGraphicFramePr>
        <xdr:cNvPr id="6" name="AHT by Consult Outcome">
          <a:extLst>
            <a:ext uri="{FF2B5EF4-FFF2-40B4-BE49-F238E27FC236}">
              <a16:creationId xmlns:a16="http://schemas.microsoft.com/office/drawing/2014/main" id="{E867B96B-8AD1-47E5-AA35-CF79BE7AD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533400</xdr:colOff>
      <xdr:row>29</xdr:row>
      <xdr:rowOff>85725</xdr:rowOff>
    </xdr:from>
    <xdr:to>
      <xdr:col>22</xdr:col>
      <xdr:colOff>352425</xdr:colOff>
      <xdr:row>38</xdr:row>
      <xdr:rowOff>38100</xdr:rowOff>
    </xdr:to>
    <xdr:graphicFrame macro="">
      <xdr:nvGraphicFramePr>
        <xdr:cNvPr id="7" name="HR% by Consult Outcome">
          <a:extLst>
            <a:ext uri="{FF2B5EF4-FFF2-40B4-BE49-F238E27FC236}">
              <a16:creationId xmlns:a16="http://schemas.microsoft.com/office/drawing/2014/main" id="{D9E73AEB-2DBD-49B5-B1FE-965F84C94C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485774</xdr:colOff>
      <xdr:row>17</xdr:row>
      <xdr:rowOff>142874</xdr:rowOff>
    </xdr:from>
    <xdr:to>
      <xdr:col>13</xdr:col>
      <xdr:colOff>28575</xdr:colOff>
      <xdr:row>28</xdr:row>
      <xdr:rowOff>28575</xdr:rowOff>
    </xdr:to>
    <xdr:graphicFrame macro="">
      <xdr:nvGraphicFramePr>
        <xdr:cNvPr id="8" name="Survey Volume by Consult Outcome">
          <a:extLst>
            <a:ext uri="{FF2B5EF4-FFF2-40B4-BE49-F238E27FC236}">
              <a16:creationId xmlns:a16="http://schemas.microsoft.com/office/drawing/2014/main" id="{651BBE46-08C7-4540-B3F6-52A642EB12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666748</xdr:colOff>
      <xdr:row>6</xdr:row>
      <xdr:rowOff>133349</xdr:rowOff>
    </xdr:from>
    <xdr:to>
      <xdr:col>13</xdr:col>
      <xdr:colOff>47625</xdr:colOff>
      <xdr:row>15</xdr:row>
      <xdr:rowOff>161925</xdr:rowOff>
    </xdr:to>
    <xdr:graphicFrame macro="">
      <xdr:nvGraphicFramePr>
        <xdr:cNvPr id="2" name="CSAT by Consult Outcome">
          <a:extLst>
            <a:ext uri="{FF2B5EF4-FFF2-40B4-BE49-F238E27FC236}">
              <a16:creationId xmlns:a16="http://schemas.microsoft.com/office/drawing/2014/main" id="{29D5431C-5D5A-405B-8FB7-4BC8449501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3</xdr:col>
      <xdr:colOff>19051</xdr:colOff>
      <xdr:row>10</xdr:row>
      <xdr:rowOff>57150</xdr:rowOff>
    </xdr:from>
    <xdr:to>
      <xdr:col>4</xdr:col>
      <xdr:colOff>419101</xdr:colOff>
      <xdr:row>39</xdr:row>
      <xdr:rowOff>110490</xdr:rowOff>
    </xdr:to>
    <mc:AlternateContent xmlns:mc="http://schemas.openxmlformats.org/markup-compatibility/2006" xmlns:a14="http://schemas.microsoft.com/office/drawing/2010/main">
      <mc:Choice Requires="a14">
        <xdr:graphicFrame macro="">
          <xdr:nvGraphicFramePr>
            <xdr:cNvPr id="9" name="Agent 1">
              <a:extLst>
                <a:ext uri="{FF2B5EF4-FFF2-40B4-BE49-F238E27FC236}">
                  <a16:creationId xmlns:a16="http://schemas.microsoft.com/office/drawing/2014/main" id="{3AA2A00A-E332-6AF9-AAAF-A62A75997A5E}"/>
                </a:ext>
              </a:extLst>
            </xdr:cNvPr>
            <xdr:cNvGraphicFramePr/>
          </xdr:nvGraphicFramePr>
          <xdr:xfrm>
            <a:off x="0" y="0"/>
            <a:ext cx="0" cy="0"/>
          </xdr:xfrm>
          <a:graphic>
            <a:graphicData uri="http://schemas.microsoft.com/office/drawing/2010/slicer">
              <sle:slicer xmlns:sle="http://schemas.microsoft.com/office/drawing/2010/slicer" name="Agent 1"/>
            </a:graphicData>
          </a:graphic>
        </xdr:graphicFrame>
      </mc:Choice>
      <mc:Fallback xmlns="">
        <xdr:sp macro="" textlink="">
          <xdr:nvSpPr>
            <xdr:cNvPr id="0" name=""/>
            <xdr:cNvSpPr>
              <a:spLocks noTextEdit="1"/>
            </xdr:cNvSpPr>
          </xdr:nvSpPr>
          <xdr:spPr>
            <a:xfrm>
              <a:off x="1847851" y="1962150"/>
              <a:ext cx="1295400" cy="5577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9525</xdr:colOff>
      <xdr:row>5</xdr:row>
      <xdr:rowOff>0</xdr:rowOff>
    </xdr:from>
    <xdr:to>
      <xdr:col>4</xdr:col>
      <xdr:colOff>190500</xdr:colOff>
      <xdr:row>10</xdr:row>
      <xdr:rowOff>66675</xdr:rowOff>
    </xdr:to>
    <mc:AlternateContent xmlns:mc="http://schemas.openxmlformats.org/markup-compatibility/2006" xmlns:a14="http://schemas.microsoft.com/office/drawing/2010/main">
      <mc:Choice Requires="a14">
        <xdr:graphicFrame macro="">
          <xdr:nvGraphicFramePr>
            <xdr:cNvPr id="10" name="Month 1">
              <a:extLst>
                <a:ext uri="{FF2B5EF4-FFF2-40B4-BE49-F238E27FC236}">
                  <a16:creationId xmlns:a16="http://schemas.microsoft.com/office/drawing/2014/main" id="{14199E07-39B5-5159-958E-512DE86BF3E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838325" y="952500"/>
              <a:ext cx="1076325" cy="1019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85724</xdr:colOff>
      <xdr:row>2</xdr:row>
      <xdr:rowOff>133349</xdr:rowOff>
    </xdr:from>
    <xdr:to>
      <xdr:col>3</xdr:col>
      <xdr:colOff>495299</xdr:colOff>
      <xdr:row>4</xdr:row>
      <xdr:rowOff>161924</xdr:rowOff>
    </xdr:to>
    <xdr:pic macro="[0]!ClearSlicersInThisSheet">
      <xdr:nvPicPr>
        <xdr:cNvPr id="13" name="Graphic 12">
          <a:extLst>
            <a:ext uri="{FF2B5EF4-FFF2-40B4-BE49-F238E27FC236}">
              <a16:creationId xmlns:a16="http://schemas.microsoft.com/office/drawing/2014/main" id="{301913B3-2CBC-4C58-9A22-569EE396EC4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914524" y="514349"/>
          <a:ext cx="409575" cy="409575"/>
        </a:xfrm>
        <a:prstGeom prst="rect">
          <a:avLst/>
        </a:prstGeom>
      </xdr:spPr>
    </xdr:pic>
    <xdr:clientData/>
  </xdr:twoCellAnchor>
  <xdr:twoCellAnchor editAs="oneCell">
    <xdr:from>
      <xdr:col>9</xdr:col>
      <xdr:colOff>304800</xdr:colOff>
      <xdr:row>2</xdr:row>
      <xdr:rowOff>133350</xdr:rowOff>
    </xdr:from>
    <xdr:to>
      <xdr:col>17</xdr:col>
      <xdr:colOff>65739</xdr:colOff>
      <xdr:row>5</xdr:row>
      <xdr:rowOff>90274</xdr:rowOff>
    </xdr:to>
    <xdr:pic>
      <xdr:nvPicPr>
        <xdr:cNvPr id="21" name="Picture 20">
          <a:extLst>
            <a:ext uri="{FF2B5EF4-FFF2-40B4-BE49-F238E27FC236}">
              <a16:creationId xmlns:a16="http://schemas.microsoft.com/office/drawing/2014/main" id="{EC249A40-F73C-4C2D-922D-6A8275E1D31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896100" y="514350"/>
          <a:ext cx="4637739" cy="528424"/>
        </a:xfrm>
        <a:prstGeom prst="rect">
          <a:avLst/>
        </a:prstGeom>
      </xdr:spPr>
    </xdr:pic>
    <xdr:clientData/>
  </xdr:twoCellAnchor>
  <xdr:twoCellAnchor editAs="oneCell">
    <xdr:from>
      <xdr:col>9</xdr:col>
      <xdr:colOff>381000</xdr:colOff>
      <xdr:row>3</xdr:row>
      <xdr:rowOff>114300</xdr:rowOff>
    </xdr:from>
    <xdr:to>
      <xdr:col>12</xdr:col>
      <xdr:colOff>25112</xdr:colOff>
      <xdr:row>4</xdr:row>
      <xdr:rowOff>95250</xdr:rowOff>
    </xdr:to>
    <xdr:pic macro="[0]!GoToExecutiveOverview">
      <xdr:nvPicPr>
        <xdr:cNvPr id="18" name="Picture 17">
          <a:extLst>
            <a:ext uri="{FF2B5EF4-FFF2-40B4-BE49-F238E27FC236}">
              <a16:creationId xmlns:a16="http://schemas.microsoft.com/office/drawing/2014/main" id="{C4626F33-47EA-0C59-8F4E-E219FD5F06C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972300" y="685800"/>
          <a:ext cx="1472912" cy="171450"/>
        </a:xfrm>
        <a:prstGeom prst="rect">
          <a:avLst/>
        </a:prstGeom>
      </xdr:spPr>
    </xdr:pic>
    <xdr:clientData/>
  </xdr:twoCellAnchor>
  <xdr:twoCellAnchor editAs="oneCell">
    <xdr:from>
      <xdr:col>12</xdr:col>
      <xdr:colOff>323849</xdr:colOff>
      <xdr:row>3</xdr:row>
      <xdr:rowOff>142965</xdr:rowOff>
    </xdr:from>
    <xdr:to>
      <xdr:col>15</xdr:col>
      <xdr:colOff>400050</xdr:colOff>
      <xdr:row>4</xdr:row>
      <xdr:rowOff>97148</xdr:rowOff>
    </xdr:to>
    <xdr:pic macro="[0]!GoToConsultOutcomeAnalysis">
      <xdr:nvPicPr>
        <xdr:cNvPr id="20" name="Picture 19">
          <a:extLst>
            <a:ext uri="{FF2B5EF4-FFF2-40B4-BE49-F238E27FC236}">
              <a16:creationId xmlns:a16="http://schemas.microsoft.com/office/drawing/2014/main" id="{D01DC217-91BC-EA55-98FF-76FFCB28598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43949" y="714465"/>
          <a:ext cx="1905001" cy="144683"/>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73993634256" backgroundQuery="1" createdVersion="8" refreshedVersion="8" minRefreshableVersion="3" recordCount="0" supportSubquery="1" supportAdvancedDrill="1" xr:uid="{6ADDF35C-6338-4D33-84C0-59B98964679E}">
  <cacheSource type="external" connectionId="6"/>
  <cacheFields count="7">
    <cacheField name="[Consult_Outcome].[Consult Outcome].[Consult Outcome]" caption="Consult Outcome" numFmtId="0" hierarchy="12" level="1">
      <sharedItems count="9">
        <s v="Issue Code 1"/>
        <s v="Issue Code 2"/>
        <s v="Issue Code 3"/>
        <s v="Issue Code 4"/>
        <s v="Issue Code 5"/>
        <s v="Issue Code 6"/>
        <s v="Issue Code 7"/>
        <s v="Issue Code 8"/>
        <s v="Issue Code 9"/>
      </sharedItems>
    </cacheField>
    <cacheField name="[Measures].[Low CSAT Rate]" caption="Low CSAT Rate" numFmtId="0" hierarchy="70" level="32767"/>
    <cacheField name="[Measures].[HR%]" caption="HR%" numFmtId="0" hierarchy="54" level="32767"/>
    <cacheField name="[Measures].[total survey count]" caption="total survey count" numFmtId="0" hierarchy="53" level="32767"/>
    <cacheField name="[Measures].[CSAT Average]" caption="CSAT Average" numFmtId="0" hierarchy="47" level="32767"/>
    <cacheField name="[Measures].[aht 2]" caption="aht 2" numFmtId="0" hierarchy="51" level="32767"/>
    <cacheField name="[Month].[Month].[Month]" caption="Month" numFmtId="0" hierarchy="17"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0"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6"/>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oneField="1">
      <fieldsUsage count="1">
        <fieldUsage x="4"/>
      </fieldsUsage>
    </cacheHierarchy>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oneField="1">
      <fieldsUsage count="1">
        <fieldUsage x="5"/>
      </fieldsUsage>
    </cacheHierarchy>
    <cacheHierarchy uniqueName="[Measures].[Helped Resolve Surveys1]" caption="Helped Resolve Surveys1" measure="1" displayFolder="" measureGroup="Survey Data" count="0"/>
    <cacheHierarchy uniqueName="[Measures].[total survey count]" caption="total survey count" measure="1" displayFolder="" measureGroup="Survey Data" count="0" oneField="1">
      <fieldsUsage count="1">
        <fieldUsage x="3"/>
      </fieldsUsage>
    </cacheHierarchy>
    <cacheHierarchy uniqueName="[Measures].[HR%]" caption="HR%" measure="1" displayFolder="" measureGroup="Survey Data" count="0" oneField="1">
      <fieldsUsage count="1">
        <fieldUsage x="2"/>
      </fieldsUsage>
    </cacheHierarchy>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oneField="1">
      <fieldsUsage count="1">
        <fieldUsage x="1"/>
      </fieldsUsage>
    </cacheHierarchy>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73994560188" backgroundQuery="1" createdVersion="8" refreshedVersion="8" minRefreshableVersion="3" recordCount="0" supportSubquery="1" supportAdvancedDrill="1" xr:uid="{692A6DBE-E217-46C6-9855-25826F17F120}">
  <cacheSource type="external" connectionId="6"/>
  <cacheFields count="4">
    <cacheField name="[Hire Dates].[Agent].[Agent]" caption="Agent" numFmtId="0" hierarchy="13" level="1">
      <sharedItems count="10">
        <s v="Agent 10"/>
        <s v="Agent 11"/>
        <s v="Agent 12"/>
        <s v="Agent 13"/>
        <s v="Agent 24"/>
        <s v="Agent 28"/>
        <s v="Agent 31"/>
        <s v="Agent 32"/>
        <s v="Agent 38"/>
        <s v="Agent 8"/>
      </sharedItems>
    </cacheField>
    <cacheField name="[Measures].[CSAT Target]" caption="CSAT Target" numFmtId="0" hierarchy="56" level="32767"/>
    <cacheField name="[Measures].[Low CSAT Rate]" caption="Low CSAT Rate" numFmtId="0" hierarchy="70" level="32767"/>
    <cacheField name="[Measures].[CSAT Average]" caption="CSAT Average" numFmtId="0" hierarchy="47" level="32767"/>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0"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0"/>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0"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oneField="1">
      <fieldsUsage count="1">
        <fieldUsage x="3"/>
      </fieldsUsage>
    </cacheHierarchy>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oneField="1">
      <fieldsUsage count="1">
        <fieldUsage x="1"/>
      </fieldsUsage>
    </cacheHierarchy>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oneField="1">
      <fieldsUsage count="1">
        <fieldUsage x="2"/>
      </fieldsUsage>
    </cacheHierarchy>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73995486111" backgroundQuery="1" createdVersion="8" refreshedVersion="8" minRefreshableVersion="3" recordCount="0" supportSubquery="1" supportAdvancedDrill="1" xr:uid="{02241CA5-A4C8-43E9-8442-FC0BFDEB0A07}">
  <cacheSource type="external" connectionId="6"/>
  <cacheFields count="2">
    <cacheField name="[Hire Dates].[Custom].[Custom]" caption="Custom" numFmtId="0" hierarchy="16" level="1">
      <sharedItems count="5">
        <s v="year 0-1"/>
        <s v="years +1"/>
        <s v="years +2"/>
        <s v="years +3"/>
        <s v="years +4"/>
      </sharedItems>
    </cacheField>
    <cacheField name="[Measures].[Low CSAT Rate]" caption="Low CSAT Rate" numFmtId="0" hierarchy="70" level="32767"/>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0" memberValueDatatype="130" unbalanced="0"/>
    <cacheHierarchy uniqueName="[Hire Dates].[Agent]" caption="Agent" attribute="1" defaultMemberUniqueName="[Hire Dates].[Agent].[All]" allUniqueName="[Hire Dates].[Agent].[All]" dimensionUniqueName="[Hire Dates]" displayFolder="" count="0"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2" memberValueDatatype="130" unbalanced="0">
      <fieldsUsage count="2">
        <fieldUsage x="-1"/>
        <fieldUsage x="0"/>
      </fieldsUsage>
    </cacheHierarchy>
    <cacheHierarchy uniqueName="[Month].[Month]" caption="Month" attribute="1" defaultMemberUniqueName="[Month].[Month].[All]" allUniqueName="[Month].[Month].[All]" dimensionUniqueName="[Month]" displayFolder="" count="0"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oneField="1">
      <fieldsUsage count="1">
        <fieldUsage x="1"/>
      </fieldsUsage>
    </cacheHierarchy>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89351855" backgroundQuery="1" createdVersion="8" refreshedVersion="8" minRefreshableVersion="3" recordCount="0" supportSubquery="1" supportAdvancedDrill="1" xr:uid="{BAD719A8-1665-4406-BC4F-9191EBD0F277}">
  <cacheSource type="external" connectionId="6"/>
  <cacheFields count="4">
    <cacheField name="[Measures].[CSAT Average]" caption="CSAT Average" numFmtId="0" hierarchy="47" level="32767"/>
    <cacheField name="[Measures].[CSAT Target]" caption="CSAT Target" numFmtId="0" hierarchy="56" level="32767"/>
    <cacheField name="[Month].[Month].[Month]" caption="Month" numFmtId="0" hierarchy="17" level="1">
      <sharedItems count="3">
        <s v=" Jan"/>
        <s v=" Feb"/>
        <s v=" Mar"/>
      </sharedItems>
    </cacheField>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3"/>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2"/>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oneField="1">
      <fieldsUsage count="1">
        <fieldUsage x="0"/>
      </fieldsUsage>
    </cacheHierarchy>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oneField="1">
      <fieldsUsage count="1">
        <fieldUsage x="1"/>
      </fieldsUsage>
    </cacheHierarchy>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0046295" backgroundQuery="1" createdVersion="8" refreshedVersion="8" minRefreshableVersion="3" recordCount="0" supportSubquery="1" supportAdvancedDrill="1" xr:uid="{7649BCCE-4356-48C4-AFAB-CC6745EC3FBE}">
  <cacheSource type="external" connectionId="6"/>
  <cacheFields count="4">
    <cacheField name="[Measures].[aht 2]" caption="aht 2" numFmtId="0" hierarchy="51" level="32767"/>
    <cacheField name="[Measures].[AHT Target]" caption="AHT Target" numFmtId="0" hierarchy="57" level="32767"/>
    <cacheField name="[Month].[Month].[Month]" caption="Month" numFmtId="0" hierarchy="17" level="1">
      <sharedItems count="3">
        <s v=" Jan"/>
        <s v=" Feb"/>
        <s v=" Mar"/>
      </sharedItems>
    </cacheField>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3"/>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2"/>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oneField="1">
      <fieldsUsage count="1">
        <fieldUsage x="0"/>
      </fieldsUsage>
    </cacheHierarchy>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oneField="1">
      <fieldsUsage count="1">
        <fieldUsage x="1"/>
      </fieldsUsage>
    </cacheHierarchy>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0625002" backgroundQuery="1" createdVersion="8" refreshedVersion="8" minRefreshableVersion="3" recordCount="0" supportSubquery="1" supportAdvancedDrill="1" xr:uid="{55B9951C-5E6F-4433-8EA7-5B129E16EA62}">
  <cacheSource type="external" connectionId="6"/>
  <cacheFields count="3">
    <cacheField name="[Measures].[Average Wrap Time]" caption="Average Wrap Time" numFmtId="0" hierarchy="55" level="32767"/>
    <cacheField name="[Month].[Month].[Month]" caption="Month" numFmtId="0" hierarchy="17" level="1">
      <sharedItems count="3">
        <s v=" Jan"/>
        <s v=" Feb"/>
        <s v=" Mar"/>
      </sharedItems>
    </cacheField>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2"/>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1"/>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oneField="1">
      <fieldsUsage count="1">
        <fieldUsage x="0"/>
      </fieldsUsage>
    </cacheHierarchy>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0625002" backgroundQuery="1" createdVersion="8" refreshedVersion="8" minRefreshableVersion="3" recordCount="0" supportSubquery="1" supportAdvancedDrill="1" xr:uid="{992D0E19-847D-47B1-81B7-9D38E996DAE8}">
  <cacheSource type="external" connectionId="6"/>
  <cacheFields count="2">
    <cacheField name="[Measures].[HR%]" caption="HR%" numFmtId="0" hierarchy="54" level="32767"/>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1"/>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oneField="1">
      <fieldsUsage count="1">
        <fieldUsage x="0"/>
      </fieldsUsage>
    </cacheHierarchy>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0740741" backgroundQuery="1" createdVersion="8" refreshedVersion="8" minRefreshableVersion="3" recordCount="0" supportSubquery="1" supportAdvancedDrill="1" xr:uid="{20C658F2-794D-4C8C-9EE6-B35623C029B5}">
  <cacheSource type="external" connectionId="6"/>
  <cacheFields count="2">
    <cacheField name="[Measures].[total survey count]" caption="total survey count" numFmtId="0" hierarchy="53" level="32767"/>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1"/>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oneField="1">
      <fieldsUsage count="1">
        <fieldUsage x="0"/>
      </fieldsUsage>
    </cacheHierarchy>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085648" backgroundQuery="1" createdVersion="8" refreshedVersion="8" minRefreshableVersion="3" recordCount="0" supportSubquery="1" supportAdvancedDrill="1" xr:uid="{BBFE41F5-04FA-4B9C-AD4D-CD202A28A833}">
  <cacheSource type="external" connectionId="6"/>
  <cacheFields count="2">
    <cacheField name="[Measures].[CSAT Average]" caption="CSAT Average" numFmtId="0" hierarchy="47" level="32767"/>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1"/>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oneField="1">
      <fieldsUsage count="1">
        <fieldUsage x="0"/>
      </fieldsUsage>
    </cacheHierarchy>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0972226" backgroundQuery="1" createdVersion="8" refreshedVersion="8" minRefreshableVersion="3" recordCount="0" supportSubquery="1" supportAdvancedDrill="1" xr:uid="{C7101408-9872-4ED5-9D64-47A64166926E}">
  <cacheSource type="external" connectionId="6"/>
  <cacheFields count="2">
    <cacheField name="[Measures].[aht 2]" caption="aht 2" numFmtId="0" hierarchy="51" level="32767"/>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1"/>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oneField="1">
      <fieldsUsage count="1">
        <fieldUsage x="0"/>
      </fieldsUsage>
    </cacheHierarchy>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1435188" backgroundQuery="1" createdVersion="8" refreshedVersion="8" minRefreshableVersion="3" recordCount="0" supportSubquery="1" supportAdvancedDrill="1" xr:uid="{E9963040-1D4A-4DBE-8C8C-C68E201E60F1}">
  <cacheSource type="external" connectionId="6"/>
  <cacheFields count="5">
    <cacheField name="[Consult_Outcome].[Consult Outcome].[Consult Outcome]" caption="Consult Outcome" numFmtId="0" hierarchy="12" level="1">
      <sharedItems count="12">
        <s v="Issue Code 1"/>
        <s v="Issue Code 10"/>
        <s v="Issue Code 11"/>
        <s v="Issue Code 12"/>
        <s v="Issue Code 2"/>
        <s v="Issue Code 3"/>
        <s v="Issue Code 4"/>
        <s v="Issue Code 5"/>
        <s v="Issue Code 6"/>
        <s v="Issue Code 7"/>
        <s v="Issue Code 8"/>
        <s v="Issue Code 9"/>
      </sharedItems>
    </cacheField>
    <cacheField name="[Measures].[total survey count]" caption="total survey count" numFmtId="0" hierarchy="53" level="32767"/>
    <cacheField name="[Survey Data].[Custom].[Custom]" caption="Custom" numFmtId="0" hierarchy="34" level="1">
      <sharedItems count="3">
        <s v="1"/>
        <s v="2"/>
        <s v="3"/>
      </sharedItems>
    </cacheField>
    <cacheField name="[Month].[Month].[Month]" caption="Month" numFmtId="0" hierarchy="17" level="1">
      <sharedItems count="3">
        <s v=" Jan"/>
        <s v=" Feb"/>
        <s v=" Mar"/>
      </sharedItems>
    </cacheField>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2" memberValueDatatype="130" unbalanced="0">
      <fieldsUsage count="2">
        <fieldUsage x="-1"/>
        <fieldUsage x="4"/>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3"/>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2" memberValueDatatype="130" unbalanced="0">
      <fieldsUsage count="2">
        <fieldUsage x="-1"/>
        <fieldUsage x="2"/>
      </fieldsUsage>
    </cacheHierarchy>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oneField="1">
      <fieldsUsage count="1">
        <fieldUsage x="1"/>
      </fieldsUsage>
    </cacheHierarchy>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1550926" backgroundQuery="1" createdVersion="8" refreshedVersion="8" minRefreshableVersion="3" recordCount="0" supportSubquery="1" supportAdvancedDrill="1" xr:uid="{489FE4C5-F611-4D54-98E8-B440DA80127C}">
  <cacheSource type="external" connectionId="6"/>
  <cacheFields count="2">
    <cacheField name="[Measures].[CSAT Target]" caption="CSAT Target" numFmtId="0" hierarchy="56" level="32767"/>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1"/>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oneField="1">
      <fieldsUsage count="1">
        <fieldUsage x="0"/>
      </fieldsUsage>
    </cacheHierarchy>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1691666665" backgroundQuery="1" createdVersion="8" refreshedVersion="8" minRefreshableVersion="3" recordCount="0" supportSubquery="1" supportAdvancedDrill="1" xr:uid="{045DCDE2-7D3B-4405-95AD-30ACAFE28A1E}">
  <cacheSource type="external" connectionId="6"/>
  <cacheFields count="2">
    <cacheField name="[Measures].[AHT Target]" caption="AHT Target" numFmtId="0" hierarchy="57" level="32767"/>
    <cacheField name="[Hire Dates].[Agent].[Agent]" caption="Agent" numFmtId="0" hierarchy="13"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fieldsUsage count="2">
        <fieldUsage x="-1"/>
        <fieldUsage x="1"/>
      </fieldsUsage>
    </cacheHierarchy>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oneField="1">
      <fieldsUsage count="1">
        <fieldUsage x="0"/>
      </fieldsUsage>
    </cacheHierarchy>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2205324076" backgroundQuery="1" createdVersion="8" refreshedVersion="8" minRefreshableVersion="3" recordCount="0" supportSubquery="1" supportAdvancedDrill="1" xr:uid="{A2B81476-4197-4DE9-AA01-F9B746D65D12}">
  <cacheSource type="external" connectionId="6"/>
  <cacheFields count="4">
    <cacheField name="[Consult_Outcome].[Consult Outcome].[Consult Outcome]" caption="Consult Outcome" numFmtId="0" hierarchy="12" level="1">
      <sharedItems count="9">
        <s v="Issue Code 1"/>
        <s v="Issue Code 2"/>
        <s v="Issue Code 3"/>
        <s v="Issue Code 4"/>
        <s v="Issue Code 5"/>
        <s v="Issue Code 6"/>
        <s v="Issue Code 7"/>
        <s v="Issue Code 8"/>
        <s v="Issue Code 9"/>
      </sharedItems>
    </cacheField>
    <cacheField name="[Measures].[CSAT Average]" caption="CSAT Average" numFmtId="0" hierarchy="47" level="32767"/>
    <cacheField name="[Measures].[CSAT Target]" caption="CSAT Target" numFmtId="0" hierarchy="56" level="32767"/>
    <cacheField name="[Month].[Month].[Month]" caption="Month" numFmtId="0" hierarchy="17"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2"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3"/>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oneField="1">
      <fieldsUsage count="1">
        <fieldUsage x="1"/>
      </fieldsUsage>
    </cacheHierarchy>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oneField="1">
      <fieldsUsage count="1">
        <fieldUsage x="2"/>
      </fieldsUsage>
    </cacheHierarchy>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2205902776" backgroundQuery="1" createdVersion="8" refreshedVersion="8" minRefreshableVersion="3" recordCount="0" supportSubquery="1" supportAdvancedDrill="1" xr:uid="{9DF256A7-0186-4566-B312-7DA913827BB9}">
  <cacheSource type="external" connectionId="6"/>
  <cacheFields count="3">
    <cacheField name="[Consult_Outcome].[Consult Outcome].[Consult Outcome]" caption="Consult Outcome" numFmtId="0" hierarchy="12" level="1">
      <sharedItems count="12">
        <s v="Issue Code 1"/>
        <s v="Issue Code 10"/>
        <s v="Issue Code 11"/>
        <s v="Issue Code 12"/>
        <s v="Issue Code 2"/>
        <s v="Issue Code 3"/>
        <s v="Issue Code 4"/>
        <s v="Issue Code 5"/>
        <s v="Issue Code 6"/>
        <s v="Issue Code 7"/>
        <s v="Issue Code 8"/>
        <s v="Issue Code 9"/>
      </sharedItems>
    </cacheField>
    <cacheField name="[Measures].[HR%]" caption="HR%" numFmtId="0" hierarchy="54" level="32767"/>
    <cacheField name="[Month].[Month].[Month]" caption="Month" numFmtId="0" hierarchy="17"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2"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2"/>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oneField="1">
      <fieldsUsage count="1">
        <fieldUsage x="1"/>
      </fieldsUsage>
    </cacheHierarchy>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2206365738" backgroundQuery="1" createdVersion="8" refreshedVersion="8" minRefreshableVersion="3" recordCount="0" supportSubquery="1" supportAdvancedDrill="1" xr:uid="{9B0F8167-7874-4605-AFF8-7021B7A90B29}">
  <cacheSource type="external" connectionId="6"/>
  <cacheFields count="3">
    <cacheField name="[Consult_Outcome].[Consult Outcome].[Consult Outcome]" caption="Consult Outcome" numFmtId="0" hierarchy="12" level="1">
      <sharedItems count="9">
        <s v="Issue Code 1"/>
        <s v="Issue Code 2"/>
        <s v="Issue Code 3"/>
        <s v="Issue Code 4"/>
        <s v="Issue Code 5"/>
        <s v="Issue Code 6"/>
        <s v="Issue Code 7"/>
        <s v="Issue Code 8"/>
        <s v="Issue Code 9"/>
      </sharedItems>
    </cacheField>
    <cacheField name="[Measures].[Low CSAT Rate]" caption="Low CSAT Rate" numFmtId="0" hierarchy="70" level="32767"/>
    <cacheField name="[Month].[Month].[Month]" caption="Month" numFmtId="0" hierarchy="17"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2"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2"/>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oneField="1">
      <fieldsUsage count="1">
        <fieldUsage x="1"/>
      </fieldsUsage>
    </cacheHierarchy>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2206944446" backgroundQuery="1" createdVersion="8" refreshedVersion="8" minRefreshableVersion="3" recordCount="0" supportSubquery="1" supportAdvancedDrill="1" xr:uid="{B3EBA8A5-6312-4FEA-A03C-39DE759796B5}">
  <cacheSource type="external" connectionId="6"/>
  <cacheFields count="3">
    <cacheField name="[Consult_Outcome].[Consult Outcome].[Consult Outcome]" caption="Consult Outcome" numFmtId="0" hierarchy="12" level="1">
      <sharedItems count="12">
        <s v="Issue Code 1"/>
        <s v="Issue Code 10"/>
        <s v="Issue Code 11"/>
        <s v="Issue Code 12"/>
        <s v="Issue Code 2"/>
        <s v="Issue Code 3"/>
        <s v="Issue Code 4"/>
        <s v="Issue Code 5"/>
        <s v="Issue Code 6"/>
        <s v="Issue Code 7"/>
        <s v="Issue Code 8"/>
        <s v="Issue Code 9"/>
      </sharedItems>
    </cacheField>
    <cacheField name="[Measures].[total survey count]" caption="total survey count" numFmtId="0" hierarchy="53" level="32767"/>
    <cacheField name="[Month].[Month].[Month]" caption="Month" numFmtId="0" hierarchy="17"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2"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2"/>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oneField="1">
      <fieldsUsage count="1">
        <fieldUsage x="1"/>
      </fieldsUsage>
    </cacheHierarchy>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82207638885" backgroundQuery="1" createdVersion="8" refreshedVersion="8" minRefreshableVersion="3" recordCount="0" supportSubquery="1" supportAdvancedDrill="1" xr:uid="{B9AD3563-84FA-491E-AEF8-48FA4EC4BC92}">
  <cacheSource type="external" connectionId="6"/>
  <cacheFields count="4">
    <cacheField name="[Consult_Outcome].[Consult Outcome].[Consult Outcome]" caption="Consult Outcome" numFmtId="0" hierarchy="12" level="1">
      <sharedItems count="12">
        <s v="Issue Code 1"/>
        <s v="Issue Code 10"/>
        <s v="Issue Code 11"/>
        <s v="Issue Code 12"/>
        <s v="Issue Code 2"/>
        <s v="Issue Code 3"/>
        <s v="Issue Code 4"/>
        <s v="Issue Code 5"/>
        <s v="Issue Code 6"/>
        <s v="Issue Code 7"/>
        <s v="Issue Code 8"/>
        <s v="Issue Code 9"/>
      </sharedItems>
    </cacheField>
    <cacheField name="[Measures].[aht 2]" caption="aht 2" numFmtId="0" hierarchy="51" level="32767"/>
    <cacheField name="[Measures].[AHT Target]" caption="AHT Target" numFmtId="0" hierarchy="57" level="32767"/>
    <cacheField name="[Month].[Month].[Month]" caption="Month" numFmtId="0" hierarchy="17" level="1">
      <sharedItems containsSemiMixedTypes="0" containsNonDate="0" containsString="0"/>
    </cacheField>
  </cacheFields>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fieldsUsage count="2">
        <fieldUsage x="-1"/>
        <fieldUsage x="0"/>
      </fieldsUsage>
    </cacheHierarchy>
    <cacheHierarchy uniqueName="[Hire Dates].[Agent]" caption="Agent" attribute="1" defaultMemberUniqueName="[Hire Dates].[Agent].[All]" allUniqueName="[Hire Dates].[Agent].[All]" dimensionUniqueName="[Hire Dates]" displayFolder="" count="2"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fieldsUsage count="2">
        <fieldUsage x="-1"/>
        <fieldUsage x="3"/>
      </fieldsUsage>
    </cacheHierarchy>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oneField="1">
      <fieldsUsage count="1">
        <fieldUsage x="1"/>
      </fieldsUsage>
    </cacheHierarchy>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oneField="1">
      <fieldsUsage count="1">
        <fieldUsage x="2"/>
      </fieldsUsage>
    </cacheHierarchy>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dimensions count="6">
    <dimension name="AHT Data" uniqueName="[AHT Data]" caption="AHT Data"/>
    <dimension name="Consult_Outcome" uniqueName="[Consult_Outcome]" caption="Consult_Outcome"/>
    <dimension name="Hire Dates" uniqueName="[Hire Dates]" caption="Hire Dates"/>
    <dimension measure="1" name="Measures" uniqueName="[Measures]" caption="Measures"/>
    <dimension name="Month" uniqueName="[Month]" caption="Month"/>
    <dimension name="Survey Data" uniqueName="[Survey Data]" caption="Survey Data"/>
  </dimensions>
  <measureGroups count="5">
    <measureGroup name="AHT Data" caption="AHT Data"/>
    <measureGroup name="Consult_Outcome" caption="Consult_Outcome"/>
    <measureGroup name="Hire Dates" caption="Hire Dates"/>
    <measureGroup name="Month" caption="Month"/>
    <measureGroup name="Survey Data" caption="Survey Data"/>
  </measureGroups>
  <maps count="11">
    <map measureGroup="0" dimension="0"/>
    <map measureGroup="0" dimension="1"/>
    <map measureGroup="0" dimension="2"/>
    <map measureGroup="0" dimension="4"/>
    <map measureGroup="1" dimension="1"/>
    <map measureGroup="2" dimension="2"/>
    <map measureGroup="3" dimension="4"/>
    <map measureGroup="4" dimension="1"/>
    <map measureGroup="4" dimension="2"/>
    <map measureGroup="4"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hmed alaa" refreshedDate="46283.173956944447" backgroundQuery="1" createdVersion="3" refreshedVersion="8" minRefreshableVersion="3" recordCount="0" supportSubquery="1" supportAdvancedDrill="1" xr:uid="{43DC1C98-C872-4D59-9657-57A2090C4A1B}">
  <cacheSource type="external" connectionId="6">
    <extLst>
      <ext xmlns:x14="http://schemas.microsoft.com/office/spreadsheetml/2009/9/main" uri="{F057638F-6D5F-4e77-A914-E7F072B9BCA8}">
        <x14:sourceConnection name="ThisWorkbookDataModel"/>
      </ext>
    </extLst>
  </cacheSource>
  <cacheFields count="0"/>
  <cacheHierarchies count="77">
    <cacheHierarchy uniqueName="[AHT Data].[Site Name]" caption="Site Name" attribute="1" defaultMemberUniqueName="[AHT Data].[Site Name].[All]" allUniqueName="[AHT Data].[Site Name].[All]" dimensionUniqueName="[AHT Data]" displayFolder="" count="0" memberValueDatatype="130" unbalanced="0"/>
    <cacheHierarchy uniqueName="[AHT Data].[Language]" caption="Language" attribute="1" defaultMemberUniqueName="[AHT Data].[Language].[All]" allUniqueName="[AHT Data].[Language].[All]" dimensionUniqueName="[AHT Data]" displayFolder="" count="0" memberValueDatatype="130" unbalanced="0"/>
    <cacheHierarchy uniqueName="[AHT Data].[Month]" caption="Month" attribute="1" defaultMemberUniqueName="[AHT Data].[Month].[All]" allUniqueName="[AHT Data].[Month].[All]" dimensionUniqueName="[AHT Data]" displayFolder="" count="0" memberValueDatatype="130" unbalanced="0"/>
    <cacheHierarchy uniqueName="[AHT Data].[Date]" caption="Date" attribute="1" time="1" defaultMemberUniqueName="[AHT Data].[Date].[All]" allUniqueName="[AHT Data].[Date].[All]" dimensionUniqueName="[AHT Data]" displayFolder="" count="0" memberValueDatatype="7" unbalanced="0"/>
    <cacheHierarchy uniqueName="[AHT Data].[Case ID]" caption="Case ID" attribute="1" defaultMemberUniqueName="[AHT Data].[Case ID].[All]" allUniqueName="[AHT Data].[Case ID].[All]" dimensionUniqueName="[AHT Data]" displayFolder="" count="0" memberValueDatatype="130" unbalanced="0"/>
    <cacheHierarchy uniqueName="[AHT Data].[Agent]" caption="Agent" attribute="1" defaultMemberUniqueName="[AHT Data].[Agent].[All]" allUniqueName="[AHT Data].[Agent].[All]" dimensionUniqueName="[AHT Data]" displayFolder="" count="0" memberValueDatatype="130" unbalanced="0"/>
    <cacheHierarchy uniqueName="[AHT Data].[Consult Outcome]" caption="Consult Outcome" attribute="1" defaultMemberUniqueName="[AHT Data].[Consult Outcome].[All]" allUniqueName="[AHT Data].[Consult Outcome].[All]" dimensionUniqueName="[AHT Data]" displayFolder="" count="0" memberValueDatatype="130" unbalanced="0"/>
    <cacheHierarchy uniqueName="[AHT Data].[Chat Engaged]" caption="Chat Engaged" attribute="1" defaultMemberUniqueName="[AHT Data].[Chat Engaged].[All]" allUniqueName="[AHT Data].[Chat Engaged].[All]" dimensionUniqueName="[AHT Data]" displayFolder="" count="0" memberValueDatatype="20" unbalanced="0"/>
    <cacheHierarchy uniqueName="[AHT Data].[Total Work Minutes]" caption="Total Work Minutes" attribute="1" defaultMemberUniqueName="[AHT Data].[Total Work Minutes].[All]" allUniqueName="[AHT Data].[Total Work Minutes].[All]" dimensionUniqueName="[AHT Data]" displayFolder="" count="0" memberValueDatatype="5" unbalanced="0"/>
    <cacheHierarchy uniqueName="[AHT Data].[Total Wrap Minutes]" caption="Total Wrap Minutes" attribute="1" defaultMemberUniqueName="[AHT Data].[Total Wrap Minutes].[All]" allUniqueName="[AHT Data].[Total Wrap Minutes].[All]" dimensionUniqueName="[AHT Data]" displayFolder="" count="0" memberValueDatatype="5" unbalanced="0"/>
    <cacheHierarchy uniqueName="[AHT Data].[AHT]" caption="AHT" attribute="1" defaultMemberUniqueName="[AHT Data].[AHT].[All]" allUniqueName="[AHT Data].[AHT].[All]" dimensionUniqueName="[AHT Data]" displayFolder="" count="0" memberValueDatatype="5" unbalanced="0"/>
    <cacheHierarchy uniqueName="[AHT Data].[Custom]" caption="Custom" attribute="1" defaultMemberUniqueName="[AHT Data].[Custom].[All]" allUniqueName="[AHT Data].[Custom].[All]" dimensionUniqueName="[AHT Data]" displayFolder="" count="0" memberValueDatatype="130" unbalanced="0"/>
    <cacheHierarchy uniqueName="[Consult_Outcome].[Consult Outcome]" caption="Consult Outcome" attribute="1" defaultMemberUniqueName="[Consult_Outcome].[Consult Outcome].[All]" allUniqueName="[Consult_Outcome].[Consult Outcome].[All]" dimensionUniqueName="[Consult_Outcome]" displayFolder="" count="2" memberValueDatatype="130" unbalanced="0"/>
    <cacheHierarchy uniqueName="[Hire Dates].[Agent]" caption="Agent" attribute="1" defaultMemberUniqueName="[Hire Dates].[Agent].[All]" allUniqueName="[Hire Dates].[Agent].[All]" dimensionUniqueName="[Hire Dates]" displayFolder="" count="2" memberValueDatatype="130" unbalanced="0"/>
    <cacheHierarchy uniqueName="[Hire Dates].[Hire Date]" caption="Hire Date" attribute="1" time="1" defaultMemberUniqueName="[Hire Dates].[Hire Date].[All]" allUniqueName="[Hire Dates].[Hire Date].[All]" dimensionUniqueName="[Hire Dates]" displayFolder="" count="0" memberValueDatatype="7" unbalanced="0"/>
    <cacheHierarchy uniqueName="[Hire Dates].[Hire Date (year)]" caption="Hire Date (year)" attribute="1" defaultMemberUniqueName="[Hire Dates].[Hire Date (year)].[All]" allUniqueName="[Hire Dates].[Hire Date (year)].[All]" dimensionUniqueName="[Hire Dates]" displayFolder="" count="0" memberValueDatatype="20" unbalanced="0"/>
    <cacheHierarchy uniqueName="[Hire Dates].[Custom]" caption="Custom" attribute="1" defaultMemberUniqueName="[Hire Dates].[Custom].[All]" allUniqueName="[Hire Dates].[Custom].[All]" dimensionUniqueName="[Hire Dates]" displayFolder="" count="0" memberValueDatatype="130" unbalanced="0"/>
    <cacheHierarchy uniqueName="[Month].[Month]" caption="Month" attribute="1" defaultMemberUniqueName="[Month].[Month].[All]" allUniqueName="[Month].[Month].[All]" dimensionUniqueName="[Month]" displayFolder="" count="2" memberValueDatatype="130" unbalanced="0"/>
    <cacheHierarchy uniqueName="[Month].[#  of the month]" caption="#  of the month" attribute="1" defaultMemberUniqueName="[Month].[#  of the month].[All]" allUniqueName="[Month].[#  of the month].[All]" dimensionUniqueName="[Month]" displayFolder="" count="0" memberValueDatatype="20" unbalanced="0"/>
    <cacheHierarchy uniqueName="[Survey Data].[Site Name]" caption="Site Name" attribute="1" defaultMemberUniqueName="[Survey Data].[Site Name].[All]" allUniqueName="[Survey Data].[Site Name].[All]" dimensionUniqueName="[Survey Data]" displayFolder="" count="0" memberValueDatatype="130" unbalanced="0"/>
    <cacheHierarchy uniqueName="[Survey Data].[Language]" caption="Language" attribute="1" defaultMemberUniqueName="[Survey Data].[Language].[All]" allUniqueName="[Survey Data].[Language].[All]" dimensionUniqueName="[Survey Data]" displayFolder="" count="0" memberValueDatatype="130" unbalanced="0"/>
    <cacheHierarchy uniqueName="[Survey Data].[Month]" caption="Month" attribute="1" defaultMemberUniqueName="[Survey Data].[Month].[All]" allUniqueName="[Survey Data].[Month].[All]" dimensionUniqueName="[Survey Data]" displayFolder="" count="0" memberValueDatatype="130" unbalanced="0"/>
    <cacheHierarchy uniqueName="[Survey Data].[Date]" caption="Date" attribute="1" time="1" defaultMemberUniqueName="[Survey Data].[Date].[All]" allUniqueName="[Survey Data].[Date].[All]" dimensionUniqueName="[Survey Data]" displayFolder="" count="0" memberValueDatatype="7" unbalanced="0"/>
    <cacheHierarchy uniqueName="[Survey Data].[Case ID]" caption="Case ID" attribute="1" defaultMemberUniqueName="[Survey Data].[Case ID].[All]" allUniqueName="[Survey Data].[Case ID].[All]" dimensionUniqueName="[Survey Data]" displayFolder="" count="0" memberValueDatatype="130" unbalanced="0"/>
    <cacheHierarchy uniqueName="[Survey Data].[Agent]" caption="Agent" attribute="1" defaultMemberUniqueName="[Survey Data].[Agent].[All]" allUniqueName="[Survey Data].[Agent].[All]" dimensionUniqueName="[Survey Data]" displayFolder="" count="0" memberValueDatatype="130" unbalanced="0"/>
    <cacheHierarchy uniqueName="[Survey Data].[Consult Outcome]" caption="Consult Outcome" attribute="1" defaultMemberUniqueName="[Survey Data].[Consult Outcome].[All]" allUniqueName="[Survey Data].[Consult Outcome].[All]" dimensionUniqueName="[Survey Data]" displayFolder="" count="0" memberValueDatatype="130" unbalanced="0"/>
    <cacheHierarchy uniqueName="[Survey Data].[Survey Count]" caption="Survey Count" attribute="1" defaultMemberUniqueName="[Survey Data].[Survey Count].[All]" allUniqueName="[Survey Data].[Survey Count].[All]" dimensionUniqueName="[Survey Data]" displayFolder="" count="0" memberValueDatatype="20" unbalanced="0"/>
    <cacheHierarchy uniqueName="[Survey Data].[1 Star Count]" caption="1 Star Count" attribute="1" defaultMemberUniqueName="[Survey Data].[1 Star Count].[All]" allUniqueName="[Survey Data].[1 Star Count].[All]" dimensionUniqueName="[Survey Data]" displayFolder="" count="0" memberValueDatatype="20" unbalanced="0"/>
    <cacheHierarchy uniqueName="[Survey Data].[2 Star Count]" caption="2 Star Count" attribute="1" defaultMemberUniqueName="[Survey Data].[2 Star Count].[All]" allUniqueName="[Survey Data].[2 Star Count].[All]" dimensionUniqueName="[Survey Data]" displayFolder="" count="0" memberValueDatatype="20" unbalanced="0"/>
    <cacheHierarchy uniqueName="[Survey Data].[3 Star Count]" caption="3 Star Count" attribute="1" defaultMemberUniqueName="[Survey Data].[3 Star Count].[All]" allUniqueName="[Survey Data].[3 Star Count].[All]" dimensionUniqueName="[Survey Data]" displayFolder="" count="0" memberValueDatatype="20" unbalanced="0"/>
    <cacheHierarchy uniqueName="[Survey Data].[4 Star Count]" caption="4 Star Count" attribute="1" defaultMemberUniqueName="[Survey Data].[4 Star Count].[All]" allUniqueName="[Survey Data].[4 Star Count].[All]" dimensionUniqueName="[Survey Data]" displayFolder="" count="0" memberValueDatatype="20" unbalanced="0"/>
    <cacheHierarchy uniqueName="[Survey Data].[5 Star Count]" caption="5 Star Count" attribute="1" defaultMemberUniqueName="[Survey Data].[5 Star Count].[All]" allUniqueName="[Survey Data].[5 Star Count].[All]" dimensionUniqueName="[Survey Data]" displayFolder="" count="0" memberValueDatatype="20" unbalanced="0"/>
    <cacheHierarchy uniqueName="[Survey Data].[Helped Resolve Surveys]" caption="Helped Resolve Surveys" attribute="1" defaultMemberUniqueName="[Survey Data].[Helped Resolve Surveys].[All]" allUniqueName="[Survey Data].[Helped Resolve Surveys].[All]" dimensionUniqueName="[Survey Data]" displayFolder="" count="0" memberValueDatatype="20" unbalanced="0"/>
    <cacheHierarchy uniqueName="[Survey Data].[CSAT Star Average]" caption="CSAT Star Average" attribute="1" defaultMemberUniqueName="[Survey Data].[CSAT Star Average].[All]" allUniqueName="[Survey Data].[CSAT Star Average].[All]" dimensionUniqueName="[Survey Data]" displayFolder="" count="0" memberValueDatatype="20" unbalanced="0"/>
    <cacheHierarchy uniqueName="[Survey Data].[Custom]" caption="Custom" attribute="1" defaultMemberUniqueName="[Survey Data].[Custom].[All]" allUniqueName="[Survey Data].[Custom].[All]" dimensionUniqueName="[Survey Data]" displayFolder="" count="0" memberValueDatatype="130" unbalanced="0"/>
    <cacheHierarchy uniqueName="[Survey Data].[Date (Year)]" caption="Date (Year)" attribute="1" defaultMemberUniqueName="[Survey Data].[Date (Year)].[All]" allUniqueName="[Survey Data].[Date (Year)].[All]" dimensionUniqueName="[Survey Data]" displayFolder="" count="0" memberValueDatatype="130" unbalanced="0"/>
    <cacheHierarchy uniqueName="[Survey Data].[Date (Quarter)]" caption="Date (Quarter)" attribute="1" defaultMemberUniqueName="[Survey Data].[Date (Quarter)].[All]" allUniqueName="[Survey Data].[Date (Quarter)].[All]" dimensionUniqueName="[Survey Data]" displayFolder="" count="0" memberValueDatatype="130" unbalanced="0"/>
    <cacheHierarchy uniqueName="[Survey Data].[Date (Month)]" caption="Date (Month)" attribute="1" defaultMemberUniqueName="[Survey Data].[Date (Month)].[All]" allUniqueName="[Survey Data].[Date (Month)].[All]" dimensionUniqueName="[Survey Data]" displayFolder="" count="0" memberValueDatatype="130" unbalanced="0"/>
    <cacheHierarchy uniqueName="[Survey Data].[Date (Month Index)]" caption="Date (Month Index)" attribute="1" defaultMemberUniqueName="[Survey Data].[Date (Month Index)].[All]" allUniqueName="[Survey Data].[Date (Month Index)].[All]" dimensionUniqueName="[Survey Data]" displayFolder="" count="0" memberValueDatatype="20" unbalanced="0" hidden="1"/>
    <cacheHierarchy uniqueName="[Measures].[Sum of CSAT Star Average]" caption="Sum of CSAT Star Average" measure="1" displayFolder="" measureGroup="Survey Data" count="0">
      <extLst>
        <ext xmlns:x15="http://schemas.microsoft.com/office/spreadsheetml/2010/11/main" uri="{B97F6D7D-B522-45F9-BDA1-12C45D357490}">
          <x15:cacheHierarchy aggregatedColumn="33"/>
        </ext>
      </extLst>
    </cacheHierarchy>
    <cacheHierarchy uniqueName="[Measures].[Sum of 1 Star Count]" caption="Sum of 1 Star Count" measure="1" displayFolder="" measureGroup="Survey Data" count="0">
      <extLst>
        <ext xmlns:x15="http://schemas.microsoft.com/office/spreadsheetml/2010/11/main" uri="{B97F6D7D-B522-45F9-BDA1-12C45D357490}">
          <x15:cacheHierarchy aggregatedColumn="27"/>
        </ext>
      </extLst>
    </cacheHierarchy>
    <cacheHierarchy uniqueName="[Measures].[Sum of 2 Star Count]" caption="Sum of 2 Star Count" measure="1" displayFolder="" measureGroup="Survey Data" count="0">
      <extLst>
        <ext xmlns:x15="http://schemas.microsoft.com/office/spreadsheetml/2010/11/main" uri="{B97F6D7D-B522-45F9-BDA1-12C45D357490}">
          <x15:cacheHierarchy aggregatedColumn="28"/>
        </ext>
      </extLst>
    </cacheHierarchy>
    <cacheHierarchy uniqueName="[Measures].[Sum of 3 Star Count]" caption="Sum of 3 Star Count" measure="1" displayFolder="" measureGroup="Survey Data" count="0">
      <extLst>
        <ext xmlns:x15="http://schemas.microsoft.com/office/spreadsheetml/2010/11/main" uri="{B97F6D7D-B522-45F9-BDA1-12C45D357490}">
          <x15:cacheHierarchy aggregatedColumn="29"/>
        </ext>
      </extLst>
    </cacheHierarchy>
    <cacheHierarchy uniqueName="[Measures].[Sum of 4 Star Count]" caption="Sum of 4 Star Count" measure="1" displayFolder="" measureGroup="Survey Data" count="0">
      <extLst>
        <ext xmlns:x15="http://schemas.microsoft.com/office/spreadsheetml/2010/11/main" uri="{B97F6D7D-B522-45F9-BDA1-12C45D357490}">
          <x15:cacheHierarchy aggregatedColumn="30"/>
        </ext>
      </extLst>
    </cacheHierarchy>
    <cacheHierarchy uniqueName="[Measures].[Sum of 5 Star Count]" caption="Sum of 5 Star Count" measure="1" displayFolder="" measureGroup="Survey Data" count="0">
      <extLst>
        <ext xmlns:x15="http://schemas.microsoft.com/office/spreadsheetml/2010/11/main" uri="{B97F6D7D-B522-45F9-BDA1-12C45D357490}">
          <x15:cacheHierarchy aggregatedColumn="31"/>
        </ext>
      </extLst>
    </cacheHierarchy>
    <cacheHierarchy uniqueName="[Measures].[Sum of Survey Count]" caption="Sum of Survey Count" measure="1" displayFolder="" measureGroup="Survey Data" count="0">
      <extLst>
        <ext xmlns:x15="http://schemas.microsoft.com/office/spreadsheetml/2010/11/main" uri="{B97F6D7D-B522-45F9-BDA1-12C45D357490}">
          <x15:cacheHierarchy aggregatedColumn="26"/>
        </ext>
      </extLst>
    </cacheHierarchy>
    <cacheHierarchy uniqueName="[Measures].[Sum of Total Wrap Minutes]" caption="Sum of Total Wrap Minutes" measure="1" displayFolder="" measureGroup="AHT Data" count="0">
      <extLst>
        <ext xmlns:x15="http://schemas.microsoft.com/office/spreadsheetml/2010/11/main" uri="{B97F6D7D-B522-45F9-BDA1-12C45D357490}">
          <x15:cacheHierarchy aggregatedColumn="9"/>
        </ext>
      </extLst>
    </cacheHierarchy>
    <cacheHierarchy uniqueName="[Measures].[CSAT Average]" caption="CSAT Average" measure="1" displayFolder="" measureGroup="Survey Data" count="0"/>
    <cacheHierarchy uniqueName="[Measures].[total work minutes 1]" caption="total work minutes 1" measure="1" displayFolder="" measureGroup="AHT Data" count="0"/>
    <cacheHierarchy uniqueName="[Measures].[total wrap minutes 1]" caption="total wrap minutes 1" measure="1" displayFolder="" measureGroup="AHT Data" count="0"/>
    <cacheHierarchy uniqueName="[Measures].[# of chats]" caption="# of chats" measure="1" displayFolder="" measureGroup="AHT Data" count="0"/>
    <cacheHierarchy uniqueName="[Measures].[aht 2]" caption="aht 2" measure="1" displayFolder="" measureGroup="AHT Data" count="0"/>
    <cacheHierarchy uniqueName="[Measures].[Helped Resolve Surveys1]" caption="Helped Resolve Surveys1" measure="1" displayFolder="" measureGroup="Survey Data" count="0"/>
    <cacheHierarchy uniqueName="[Measures].[total survey count]" caption="total survey count" measure="1" displayFolder="" measureGroup="Survey Data" count="0"/>
    <cacheHierarchy uniqueName="[Measures].[HR%]" caption="HR%" measure="1" displayFolder="" measureGroup="Survey Data" count="0"/>
    <cacheHierarchy uniqueName="[Measures].[Average Wrap Time]" caption="Average Wrap Time" measure="1" displayFolder="" measureGroup="AHT Data" count="0"/>
    <cacheHierarchy uniqueName="[Measures].[CSAT Target]" caption="CSAT Target" measure="1" displayFolder="" measureGroup="Survey Data" count="0"/>
    <cacheHierarchy uniqueName="[Measures].[AHT Target]" caption="AHT Target" measure="1" displayFolder="" measureGroup="AHT Data" count="0"/>
    <cacheHierarchy uniqueName="[Measures].[Un Resolved Surveys]" caption="Un Resolved Surveys" measure="1" displayFolder="" measureGroup="Survey Data" count="0"/>
    <cacheHierarchy uniqueName="[Measures].[1 Star]" caption="1 Star" measure="1" displayFolder="" measureGroup="Survey Data" count="0"/>
    <cacheHierarchy uniqueName="[Measures].[2 Star]" caption="2 Star" measure="1" displayFolder="" measureGroup="Survey Data" count="0"/>
    <cacheHierarchy uniqueName="[Measures].[3 Star]" caption="3 Star" measure="1" displayFolder="" measureGroup="Survey Data" count="0"/>
    <cacheHierarchy uniqueName="[Measures].[4 Star]" caption="4 Star" measure="1" displayFolder="" measureGroup="Survey Data" count="0"/>
    <cacheHierarchy uniqueName="[Measures].[5 Star]" caption="5 Star" measure="1" displayFolder="" measureGroup="Survey Data" count="0"/>
    <cacheHierarchy uniqueName="[Measures].[1 Star %]" caption="1 Star %" measure="1" displayFolder="" measureGroup="Survey Data" count="0"/>
    <cacheHierarchy uniqueName="[Measures].[2 Star %]" caption="2 Star %" measure="1" displayFolder="" measureGroup="Survey Data" count="0"/>
    <cacheHierarchy uniqueName="[Measures].[3 Star %]" caption="3 Star %" measure="1" displayFolder="" measureGroup="Survey Data" count="0"/>
    <cacheHierarchy uniqueName="[Measures].[4 Star %]" caption="4 Star %" measure="1" displayFolder="" measureGroup="Survey Data" count="0"/>
    <cacheHierarchy uniqueName="[Measures].[5 Star %]" caption="5 Star %" measure="1" displayFolder="" measureGroup="Survey Data" count="0"/>
    <cacheHierarchy uniqueName="[Measures].[low csat]" caption="low csat" measure="1" displayFolder="" measureGroup="Survey Data" count="0"/>
    <cacheHierarchy uniqueName="[Measures].[Low CSAT Rate]" caption="Low CSAT Rate" measure="1" displayFolder="" measureGroup="Survey Data" count="0"/>
    <cacheHierarchy uniqueName="[Measures].[__XL_Count AHT Data]" caption="__XL_Count AHT Data" measure="1" displayFolder="" measureGroup="AHT Data" count="0" hidden="1"/>
    <cacheHierarchy uniqueName="[Measures].[__XL_Count Hire Dates]" caption="__XL_Count Hire Dates" measure="1" displayFolder="" measureGroup="Hire Dates" count="0" hidden="1"/>
    <cacheHierarchy uniqueName="[Measures].[__XL_Count Survey Data]" caption="__XL_Count Survey Data" measure="1" displayFolder="" measureGroup="Survey Data" count="0" hidden="1"/>
    <cacheHierarchy uniqueName="[Measures].[__XL_Count Consult_Outcome]" caption="__XL_Count Consult_Outcome" measure="1" displayFolder="" measureGroup="Consult_Outcome" count="0" hidden="1"/>
    <cacheHierarchy uniqueName="[Measures].[__XL_Count Month]" caption="__XL_Count Month" measure="1" displayFolder="" measureGroup="Month"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222285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CD9CE4-6C12-467F-A987-120C508313A9}" name="Survey Volume by Month" cacheId="843" applyNumberFormats="0" applyBorderFormats="0" applyFontFormats="0" applyPatternFormats="0" applyAlignmentFormats="0" applyWidthHeightFormats="1" dataCaption="Values" tag="a13cf559-89ad-4ef9-83ed-85753de68bc8" updatedVersion="8" minRefreshableVersion="3" useAutoFormatting="1" subtotalHiddenItems="1" itemPrintTitles="1" createdVersion="8" indent="0" outline="1" outlineData="1" multipleFieldFilters="0" chartFormat="25">
  <location ref="K31:L35" firstHeaderRow="1" firstDataRow="1" firstDataCol="1"/>
  <pivotFields count="5">
    <pivotField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ascending" defaultSubtotal="0" defaultAttributeDrillState="1">
      <items count="3">
        <item x="0"/>
        <item x="1"/>
        <item x="2"/>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fld="1" subtotal="count" baseField="0" baseItem="0"/>
  </dataFields>
  <chartFormats count="5">
    <chartFormat chart="11" format="0" series="1">
      <pivotArea type="data" outline="0" fieldPosition="0">
        <references count="1">
          <reference field="4294967294" count="1" selected="0">
            <x v="0"/>
          </reference>
        </references>
      </pivotArea>
    </chartFormat>
    <chartFormat chart="24" format="21" series="1">
      <pivotArea type="data" outline="0" fieldPosition="0">
        <references count="1">
          <reference field="4294967294" count="1" selected="0">
            <x v="0"/>
          </reference>
        </references>
      </pivotArea>
    </chartFormat>
    <chartFormat chart="24" format="28">
      <pivotArea type="data" outline="0" fieldPosition="0">
        <references count="2">
          <reference field="4294967294" count="1" selected="0">
            <x v="0"/>
          </reference>
          <reference field="3" count="1" selected="0">
            <x v="0"/>
          </reference>
        </references>
      </pivotArea>
    </chartFormat>
    <chartFormat chart="24" format="29">
      <pivotArea type="data" outline="0" fieldPosition="0">
        <references count="2">
          <reference field="4294967294" count="1" selected="0">
            <x v="0"/>
          </reference>
          <reference field="3" count="1" selected="0">
            <x v="1"/>
          </reference>
        </references>
      </pivotArea>
    </chartFormat>
    <chartFormat chart="24" format="30">
      <pivotArea type="data" outline="0" fieldPosition="0">
        <references count="2">
          <reference field="4294967294" count="1" selected="0">
            <x v="0"/>
          </reference>
          <reference field="3" count="1" selected="0">
            <x v="2"/>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activeTabTopLevelEntity name="[Month]"/>
        <x15:activeTabTopLevelEntity name="[Hire Da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14F39F-C579-4969-B510-7AB78ECCF220}" name="PivotTable1" cacheId="846" applyNumberFormats="0" applyBorderFormats="0" applyFontFormats="0" applyPatternFormats="0" applyAlignmentFormats="0" applyWidthHeightFormats="1" dataCaption="Values" tag="ce811bfe-74e8-4952-a745-632414ade29f" updatedVersion="8" minRefreshableVersion="3" subtotalHiddenItems="1" itemPrintTitles="1" createdVersion="8" indent="0" outline="1" outlineData="1" multipleFieldFilters="0">
  <location ref="O39:O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activeTabTopLevelEntity name="[Month]"/>
        <x15:activeTabTopLevelEntity name="[Consult_Outcome]"/>
        <x15:activeTabTopLevelEntity name="[Hire Da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972C9FD-17AC-43FC-A262-527F083C327F}" name="agents performance" cacheId="16" applyNumberFormats="0" applyBorderFormats="0" applyFontFormats="0" applyPatternFormats="0" applyAlignmentFormats="0" applyWidthHeightFormats="1" dataCaption="Values" tag="cb36e21c-9ca2-4609-b8a6-ee5cbc9f0d64" updatedVersion="8" minRefreshableVersion="3" subtotalHiddenItems="1" itemPrintTitles="1" createdVersion="8" indent="0" outline="1" outlineData="1" multipleFieldFilters="0" chartFormat="7">
  <location ref="Q3:T14" firstHeaderRow="0" firstDataRow="1" firstDataCol="1"/>
  <pivotFields count="4">
    <pivotField axis="axisRow" allDrilled="1"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2"/>
            </reference>
          </references>
        </pivotArea>
      </autoSortScope>
    </pivotField>
    <pivotField dataField="1" showAll="0" defaultSubtotal="0"/>
    <pivotField dataField="1" showAll="0" defaultSubtotal="0"/>
    <pivotField dataField="1" showAll="0" defaultSubtotal="0"/>
  </pivotFields>
  <rowFields count="1">
    <field x="0"/>
  </rowFields>
  <rowItems count="11">
    <i>
      <x v="9"/>
    </i>
    <i>
      <x v="4"/>
    </i>
    <i>
      <x v="7"/>
    </i>
    <i>
      <x v="2"/>
    </i>
    <i>
      <x v="6"/>
    </i>
    <i>
      <x v="5"/>
    </i>
    <i>
      <x v="1"/>
    </i>
    <i>
      <x v="3"/>
    </i>
    <i>
      <x v="8"/>
    </i>
    <i>
      <x/>
    </i>
    <i t="grand">
      <x/>
    </i>
  </rowItems>
  <colFields count="1">
    <field x="-2"/>
  </colFields>
  <colItems count="3">
    <i>
      <x/>
    </i>
    <i i="1">
      <x v="1"/>
    </i>
    <i i="2">
      <x v="2"/>
    </i>
  </colItems>
  <dataFields count="3">
    <dataField fld="3" subtotal="count" baseField="0" baseItem="0"/>
    <dataField fld="1" subtotal="count" baseField="0" baseItem="0"/>
    <dataField fld="2"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70">
      <autoFilter ref="A1">
        <filterColumn colId="0">
          <top10 val="10" filterVal="10"/>
        </filterColumn>
      </autoFilter>
    </filter>
  </filters>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ire Dates]"/>
        <x15:activeTabTopLevelEntity name="[Survey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6BD148-04D6-41E7-80F0-FBCA88DA0E78}" name="• Monthly AHT performance against the target" cacheId="825" applyNumberFormats="0" applyBorderFormats="0" applyFontFormats="0" applyPatternFormats="0" applyAlignmentFormats="0" applyWidthHeightFormats="1" dataCaption="Values" tag="ccdefcfd-59c6-4c61-a03c-d31cdbbd7cbb" updatedVersion="8" minRefreshableVersion="3" useAutoFormatting="1" subtotalHiddenItems="1" itemPrintTitles="1" createdVersion="8" indent="0" outline="1" outlineData="1" multipleFieldFilters="0" chartFormat="13">
  <location ref="F3:H7"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2"/>
  </rowFields>
  <rowItems count="4">
    <i>
      <x/>
    </i>
    <i>
      <x v="1"/>
    </i>
    <i>
      <x v="2"/>
    </i>
    <i t="grand">
      <x/>
    </i>
  </rowItems>
  <colFields count="1">
    <field x="-2"/>
  </colFields>
  <colItems count="2">
    <i>
      <x/>
    </i>
    <i i="1">
      <x v="1"/>
    </i>
  </colItems>
  <dataFields count="2">
    <dataField name="AHT" fld="0" subtotal="count" baseField="0" baseItem="0"/>
    <dataField fld="1" subtotal="count" baseField="0" baseItem="0"/>
  </dataFields>
  <chartFormats count="8">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 chart="12" format="11">
      <pivotArea type="data" outline="0" fieldPosition="0">
        <references count="2">
          <reference field="4294967294" count="1" selected="0">
            <x v="1"/>
          </reference>
          <reference field="2" count="1" selected="0">
            <x v="2"/>
          </reference>
        </references>
      </pivotArea>
    </chartFormat>
    <chartFormat chart="12" format="12">
      <pivotArea type="data" outline="0" fieldPosition="0">
        <references count="2">
          <reference field="4294967294" count="1" selected="0">
            <x v="0"/>
          </reference>
          <reference field="2" count="1" selected="0">
            <x v="0"/>
          </reference>
        </references>
      </pivotArea>
    </chartFormat>
    <chartFormat chart="12" format="13">
      <pivotArea type="data" outline="0" fieldPosition="0">
        <references count="2">
          <reference field="4294967294" count="1" selected="0">
            <x v="0"/>
          </reference>
          <reference field="2" count="1" selected="0">
            <x v="1"/>
          </reference>
        </references>
      </pivotArea>
    </chartFormat>
    <chartFormat chart="12" format="14">
      <pivotArea type="data" outline="0" fieldPosition="0">
        <references count="2">
          <reference field="4294967294" count="1" selected="0">
            <x v="0"/>
          </reference>
          <reference field="2" count="1" selected="0">
            <x v="2"/>
          </reference>
        </references>
      </pivotArea>
    </chartFormat>
    <chartFormat chart="12" format="15">
      <pivotArea type="data" outline="0" fieldPosition="0">
        <references count="2">
          <reference field="4294967294" count="1" selected="0">
            <x v="1"/>
          </reference>
          <reference field="2" count="1" selected="0">
            <x v="1"/>
          </reference>
        </references>
      </pivotArea>
    </chartFormat>
    <chartFormat chart="12" format="16">
      <pivotArea type="data" outline="0" fieldPosition="0">
        <references count="2">
          <reference field="4294967294" count="1" selected="0">
            <x v="1"/>
          </reference>
          <reference field="2"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HT Data]"/>
        <x15:activeTabTopLevelEntity name="[Month]"/>
        <x15:activeTabTopLevelEntity name="[Consult_Outcome]"/>
        <x15:activeTabTopLevelEntity name="[Hire Da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6B2BB9-0ED5-434F-A534-3B59D2F26870}" name="card2" cacheId="834" applyNumberFormats="0" applyBorderFormats="0" applyFontFormats="0" applyPatternFormats="0" applyAlignmentFormats="0" applyWidthHeightFormats="1" dataCaption="Values" tag="47f5f108-4f81-49b0-995a-9df7a0fa1aa7" updatedVersion="8" minRefreshableVersion="3" subtotalHiddenItems="1" itemPrintTitles="1" createdVersion="8" indent="0" outline="1" outlineData="1" multipleFieldFilters="0">
  <location ref="L39:L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91D875-23B6-4B93-A15D-FFE0EA8F73F1}" name="• Monthly CSAT performance against the target" cacheId="822" applyNumberFormats="0" applyBorderFormats="0" applyFontFormats="0" applyPatternFormats="0" applyAlignmentFormats="0" applyWidthHeightFormats="1" dataCaption="Values" tag="400d28c4-6046-4719-afcd-71f6c168f50d" updatedVersion="8" minRefreshableVersion="3" subtotalHiddenItems="1" itemPrintTitles="1" createdVersion="8" indent="0" outline="1" outlineData="1" multipleFieldFilters="0" chartFormat="41">
  <location ref="A3:C7"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2"/>
  </rowFields>
  <rowItems count="4">
    <i>
      <x/>
    </i>
    <i>
      <x v="1"/>
    </i>
    <i>
      <x v="2"/>
    </i>
    <i t="grand">
      <x/>
    </i>
  </rowItems>
  <colFields count="1">
    <field x="-2"/>
  </colFields>
  <colItems count="2">
    <i>
      <x/>
    </i>
    <i i="1">
      <x v="1"/>
    </i>
  </colItems>
  <dataFields count="2">
    <dataField fld="0" subtotal="count" baseField="0" baseItem="0"/>
    <dataField fld="1" subtotal="count" baseField="0" baseItem="0"/>
  </dataFields>
  <chartFormats count="8">
    <chartFormat chart="39" format="8" series="1">
      <pivotArea type="data" outline="0" fieldPosition="0">
        <references count="1">
          <reference field="4294967294" count="1" selected="0">
            <x v="0"/>
          </reference>
        </references>
      </pivotArea>
    </chartFormat>
    <chartFormat chart="39" format="9" series="1">
      <pivotArea type="data" outline="0" fieldPosition="0">
        <references count="1">
          <reference field="4294967294" count="1" selected="0">
            <x v="1"/>
          </reference>
        </references>
      </pivotArea>
    </chartFormat>
    <chartFormat chart="39" format="12">
      <pivotArea type="data" outline="0" fieldPosition="0">
        <references count="2">
          <reference field="4294967294" count="1" selected="0">
            <x v="1"/>
          </reference>
          <reference field="2" count="1" selected="0">
            <x v="2"/>
          </reference>
        </references>
      </pivotArea>
    </chartFormat>
    <chartFormat chart="39" format="13">
      <pivotArea type="data" outline="0" fieldPosition="0">
        <references count="2">
          <reference field="4294967294" count="1" selected="0">
            <x v="0"/>
          </reference>
          <reference field="2" count="1" selected="0">
            <x v="0"/>
          </reference>
        </references>
      </pivotArea>
    </chartFormat>
    <chartFormat chart="39" format="14">
      <pivotArea type="data" outline="0" fieldPosition="0">
        <references count="2">
          <reference field="4294967294" count="1" selected="0">
            <x v="0"/>
          </reference>
          <reference field="2" count="1" selected="0">
            <x v="1"/>
          </reference>
        </references>
      </pivotArea>
    </chartFormat>
    <chartFormat chart="39" format="15">
      <pivotArea type="data" outline="0" fieldPosition="0">
        <references count="2">
          <reference field="4294967294" count="1" selected="0">
            <x v="0"/>
          </reference>
          <reference field="2" count="1" selected="0">
            <x v="2"/>
          </reference>
        </references>
      </pivotArea>
    </chartFormat>
    <chartFormat chart="39" format="16">
      <pivotArea type="data" outline="0" fieldPosition="0">
        <references count="2">
          <reference field="4294967294" count="1" selected="0">
            <x v="1"/>
          </reference>
          <reference field="2" count="1" selected="0">
            <x v="1"/>
          </reference>
        </references>
      </pivotArea>
    </chartFormat>
    <chartFormat chart="39" format="17">
      <pivotArea type="data" outline="0" fieldPosition="0">
        <references count="2">
          <reference field="4294967294" count="1" selected="0">
            <x v="1"/>
          </reference>
          <reference field="2"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activeTabTopLevelEntity name="[AHT Data]"/>
        <x15:activeTabTopLevelEntity name="[Hire Dates]"/>
        <x15:activeTabTopLevelEntity name="[Consult_Outcome]"/>
        <x15:activeTabTopLevelEntity name="[Mont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083738-7719-4FD3-BD04-CCF92ABDDA92}" name="PivotTable2" cacheId="849" applyNumberFormats="0" applyBorderFormats="0" applyFontFormats="0" applyPatternFormats="0" applyAlignmentFormats="0" applyWidthHeightFormats="1" dataCaption="Values" tag="ce811bfe-74e8-4952-a745-632414ade29f" updatedVersion="8" minRefreshableVersion="3" subtotalHiddenItems="1" itemPrintTitles="1" createdVersion="8" indent="0" outline="1" outlineData="1" multipleFieldFilters="0">
  <location ref="P39:P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activeTabTopLevelEntity name="[Month]"/>
        <x15:activeTabTopLevelEntity name="[Consult_Outcome]"/>
        <x15:activeTabTopLevelEntity name="[Hire Dates]"/>
        <x15:activeTabTopLevelEntity name="[AHT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CA11C1E-5D9A-4C84-841D-F8F2FF225153}" name="Low CSAT Rate by Consult Outcome" cacheId="1128" applyNumberFormats="0" applyBorderFormats="0" applyFontFormats="0" applyPatternFormats="0" applyAlignmentFormats="0" applyWidthHeightFormats="1" dataCaption="Values" tag="648dd510-8b36-4109-a2ad-9c8899ec674d" updatedVersion="8" minRefreshableVersion="3" useAutoFormatting="1" subtotalHiddenItems="1" itemPrintTitles="1" createdVersion="8" indent="0" outline="1" outlineData="1" multipleFieldFilters="0" chartFormat="9">
  <location ref="A14:B24" firstHeaderRow="1" firstDataRow="1" firstDataCol="1"/>
  <pivotFields count="3">
    <pivotField axis="axisRow" allDrilled="1" subtotalTop="0" showAll="0" measureFilter="1"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4"/>
    </i>
    <i>
      <x v="1"/>
    </i>
    <i>
      <x v="3"/>
    </i>
    <i>
      <x v="5"/>
    </i>
    <i>
      <x v="2"/>
    </i>
    <i>
      <x v="8"/>
    </i>
    <i>
      <x v="7"/>
    </i>
    <i>
      <x/>
    </i>
    <i>
      <x v="6"/>
    </i>
    <i t="grand">
      <x/>
    </i>
  </rowItems>
  <colItems count="1">
    <i/>
  </colItems>
  <dataFields count="1">
    <dataField fld="1" subtotal="count" baseField="0" baseItem="0"/>
  </dataFields>
  <chartFormats count="1">
    <chartFormat chart="6" format="6" series="1">
      <pivotArea type="data" outline="0" fieldPosition="0">
        <references count="1">
          <reference field="4294967294"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valueGreaterThan" id="1" iMeasureHier="70">
      <autoFilter ref="A1">
        <filterColumn colId="0">
          <customFilters>
            <customFilter operator="greaterThan" val="0"/>
          </customFilters>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FB45804-298C-46C2-A243-3A41B33801FE}" name="card4" cacheId="840" applyNumberFormats="0" applyBorderFormats="0" applyFontFormats="0" applyPatternFormats="0" applyAlignmentFormats="0" applyWidthHeightFormats="1" dataCaption="Values" tag="861a4f2a-b129-458a-9a9b-0609d9d3c3c2" updatedVersion="8" minRefreshableVersion="3" subtotalHiddenItems="1" itemPrintTitles="1" createdVersion="8" indent="0" outline="1" outlineData="1" multipleFieldFilters="0">
  <location ref="N39:N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activeTabTopLevelEntity name="[AHT Data]"/>
        <x15:activeTabTopLevelEntity name="[Month]"/>
        <x15:activeTabTopLevelEntity name="[Consult_Outcome]"/>
        <x15:activeTabTopLevelEntity name="[Hire Da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2A7BC3D-BF35-462B-84C9-21E18C47F794}" name="PivotTable19" cacheId="15" applyNumberFormats="0" applyBorderFormats="0" applyFontFormats="0" applyPatternFormats="0" applyAlignmentFormats="0" applyWidthHeightFormats="1" dataCaption="Values" tag="7b625896-a52a-44a3-809b-2f63d3393b07" updatedVersion="8" minRefreshableVersion="3" useAutoFormatting="1" subtotalHiddenItems="1" itemPrintTitles="1" createdVersion="8" indent="0" outline="1" outlineData="1" multipleFieldFilters="0" chartFormat="3">
  <location ref="A31:F41" firstHeaderRow="0" firstDataRow="1" firstDataCol="1"/>
  <pivotFields count="7">
    <pivotField axis="axisRow" allDrilled="1" subtotalTop="0" showAll="0" measureFilter="1" sortType="de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v="4"/>
    </i>
    <i>
      <x v="1"/>
    </i>
    <i>
      <x v="3"/>
    </i>
    <i>
      <x v="5"/>
    </i>
    <i>
      <x v="2"/>
    </i>
    <i>
      <x v="8"/>
    </i>
    <i>
      <x v="7"/>
    </i>
    <i>
      <x/>
    </i>
    <i>
      <x v="6"/>
    </i>
    <i t="grand">
      <x/>
    </i>
  </rowItems>
  <colFields count="1">
    <field x="-2"/>
  </colFields>
  <colItems count="5">
    <i>
      <x/>
    </i>
    <i i="1">
      <x v="1"/>
    </i>
    <i i="2">
      <x v="2"/>
    </i>
    <i i="3">
      <x v="3"/>
    </i>
    <i i="4">
      <x v="4"/>
    </i>
  </colItems>
  <dataFields count="5">
    <dataField fld="1" subtotal="count" baseField="0" baseItem="0"/>
    <dataField fld="4" subtotal="count" baseField="0" baseItem="0"/>
    <dataField fld="2" subtotal="count" baseField="0" baseItem="0"/>
    <dataField fld="5" subtotal="count" baseField="0" baseItem="0"/>
    <dataField fld="3"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onth].[Month].&amp;[ Ma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valueGreaterThan" id="1" iMeasureHier="70">
      <autoFilter ref="A1">
        <filterColumn colId="0">
          <customFilters>
            <customFilter operator="greaterThan" val="0"/>
          </customFilters>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ADE6B1A-9B81-428A-BC45-B6FD4BE3025E}" name="card3" cacheId="837" applyNumberFormats="0" applyBorderFormats="0" applyFontFormats="0" applyPatternFormats="0" applyAlignmentFormats="0" applyWidthHeightFormats="1" dataCaption="Values" tag="ce811bfe-74e8-4952-a745-632414ade29f" updatedVersion="8" minRefreshableVersion="3" subtotalHiddenItems="1" itemPrintTitles="1" createdVersion="8" indent="0" outline="1" outlineData="1" multipleFieldFilters="0">
  <location ref="M39:M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6EE9B15-A406-49B4-896B-95019D0EC4B8}" name="Survey Volume by Consult Outcome" cacheId="1131" applyNumberFormats="0" applyBorderFormats="0" applyFontFormats="0" applyPatternFormats="0" applyAlignmentFormats="0" applyWidthHeightFormats="1" dataCaption="Values" tag="8da09569-271e-4800-89b7-2a158482b66a" updatedVersion="8" minRefreshableVersion="3" useAutoFormatting="1" subtotalHiddenItems="1" itemPrintTitles="1" createdVersion="8" indent="0" outline="1" outlineData="1" multipleFieldFilters="0" chartFormat="19">
  <location ref="K14:L27" firstHeaderRow="1" firstDataRow="1" firstDataCol="1"/>
  <pivotFields count="3">
    <pivotField axis="axisRow"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3">
    <i>
      <x/>
    </i>
    <i>
      <x v="9"/>
    </i>
    <i>
      <x v="4"/>
    </i>
    <i>
      <x v="5"/>
    </i>
    <i>
      <x v="8"/>
    </i>
    <i>
      <x v="6"/>
    </i>
    <i>
      <x v="7"/>
    </i>
    <i>
      <x v="10"/>
    </i>
    <i>
      <x v="11"/>
    </i>
    <i>
      <x v="3"/>
    </i>
    <i>
      <x v="1"/>
    </i>
    <i>
      <x v="2"/>
    </i>
    <i t="grand">
      <x/>
    </i>
  </rowItems>
  <colItems count="1">
    <i/>
  </colItems>
  <dataFields count="1">
    <dataField fld="1" subtotal="count" baseField="0" baseItem="0"/>
  </dataFields>
  <chartFormats count="1">
    <chartFormat chart="15" format="4" series="1">
      <pivotArea type="data" outline="0" fieldPosition="0">
        <references count="1">
          <reference field="4294967294"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459C9C5-66DF-4F49-97F0-B3FBDB4BF97C}" name="AHT by Consult Outcome" cacheId="1134" applyNumberFormats="0" applyBorderFormats="0" applyFontFormats="0" applyPatternFormats="0" applyAlignmentFormats="0" applyWidthHeightFormats="1" dataCaption="Values" tag="8669f12d-4b3c-49c2-87e3-2ce5b7de6457" updatedVersion="8" minRefreshableVersion="3" useAutoFormatting="1" subtotalHiddenItems="1" itemPrintTitles="1" createdVersion="8" indent="0" outline="1" outlineData="1" multipleFieldFilters="0" chartFormat="21">
  <location ref="D14:F27" firstHeaderRow="0" firstDataRow="1" firstDataCol="1"/>
  <pivotFields count="4">
    <pivotField axis="axisRow" allDrilled="1" subtotalTop="0" showAll="0"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v="10"/>
    </i>
    <i>
      <x v="2"/>
    </i>
    <i>
      <x v="11"/>
    </i>
    <i>
      <x v="9"/>
    </i>
    <i>
      <x v="3"/>
    </i>
    <i>
      <x/>
    </i>
    <i>
      <x v="8"/>
    </i>
    <i>
      <x v="6"/>
    </i>
    <i>
      <x v="5"/>
    </i>
    <i>
      <x v="7"/>
    </i>
    <i>
      <x v="4"/>
    </i>
    <i>
      <x v="1"/>
    </i>
    <i t="grand">
      <x/>
    </i>
  </rowItems>
  <colFields count="1">
    <field x="-2"/>
  </colFields>
  <colItems count="2">
    <i>
      <x/>
    </i>
    <i i="1">
      <x v="1"/>
    </i>
  </colItems>
  <dataFields count="2">
    <dataField fld="1" subtotal="count" baseField="0" baseItem="0"/>
    <dataField fld="2" subtotal="count" baseField="0" baseItem="0"/>
  </dataFields>
  <chartFormats count="15">
    <chartFormat chart="17" format="12" series="1">
      <pivotArea type="data" outline="0" fieldPosition="0">
        <references count="1">
          <reference field="4294967294" count="1" selected="0">
            <x v="0"/>
          </reference>
        </references>
      </pivotArea>
    </chartFormat>
    <chartFormat chart="17" format="13" series="1">
      <pivotArea type="data" outline="0" fieldPosition="0">
        <references count="1">
          <reference field="4294967294" count="1" selected="0">
            <x v="1"/>
          </reference>
        </references>
      </pivotArea>
    </chartFormat>
    <chartFormat chart="17" format="14">
      <pivotArea type="data" outline="0" fieldPosition="0">
        <references count="2">
          <reference field="4294967294" count="1" selected="0">
            <x v="1"/>
          </reference>
          <reference field="0" count="1" selected="0">
            <x v="1"/>
          </reference>
        </references>
      </pivotArea>
    </chartFormat>
    <chartFormat chart="17" format="15">
      <pivotArea type="data" outline="0" fieldPosition="0">
        <references count="2">
          <reference field="4294967294" count="1" selected="0">
            <x v="0"/>
          </reference>
          <reference field="0" count="1" selected="0">
            <x v="10"/>
          </reference>
        </references>
      </pivotArea>
    </chartFormat>
    <chartFormat chart="17" format="16">
      <pivotArea type="data" outline="0" fieldPosition="0">
        <references count="2">
          <reference field="4294967294" count="1" selected="0">
            <x v="0"/>
          </reference>
          <reference field="0" count="1" selected="0">
            <x v="2"/>
          </reference>
        </references>
      </pivotArea>
    </chartFormat>
    <chartFormat chart="17" format="17">
      <pivotArea type="data" outline="0" fieldPosition="0">
        <references count="2">
          <reference field="4294967294" count="1" selected="0">
            <x v="0"/>
          </reference>
          <reference field="0" count="1" selected="0">
            <x v="11"/>
          </reference>
        </references>
      </pivotArea>
    </chartFormat>
    <chartFormat chart="17" format="18">
      <pivotArea type="data" outline="0" fieldPosition="0">
        <references count="2">
          <reference field="4294967294" count="1" selected="0">
            <x v="0"/>
          </reference>
          <reference field="0" count="1" selected="0">
            <x v="9"/>
          </reference>
        </references>
      </pivotArea>
    </chartFormat>
    <chartFormat chart="17" format="19">
      <pivotArea type="data" outline="0" fieldPosition="0">
        <references count="2">
          <reference field="4294967294" count="1" selected="0">
            <x v="0"/>
          </reference>
          <reference field="0" count="1" selected="0">
            <x v="3"/>
          </reference>
        </references>
      </pivotArea>
    </chartFormat>
    <chartFormat chart="17" format="20">
      <pivotArea type="data" outline="0" fieldPosition="0">
        <references count="2">
          <reference field="4294967294" count="1" selected="0">
            <x v="0"/>
          </reference>
          <reference field="0" count="1" selected="0">
            <x v="0"/>
          </reference>
        </references>
      </pivotArea>
    </chartFormat>
    <chartFormat chart="17" format="21">
      <pivotArea type="data" outline="0" fieldPosition="0">
        <references count="2">
          <reference field="4294967294" count="1" selected="0">
            <x v="0"/>
          </reference>
          <reference field="0" count="1" selected="0">
            <x v="8"/>
          </reference>
        </references>
      </pivotArea>
    </chartFormat>
    <chartFormat chart="17" format="22">
      <pivotArea type="data" outline="0" fieldPosition="0">
        <references count="2">
          <reference field="4294967294" count="1" selected="0">
            <x v="0"/>
          </reference>
          <reference field="0" count="1" selected="0">
            <x v="6"/>
          </reference>
        </references>
      </pivotArea>
    </chartFormat>
    <chartFormat chart="17" format="23">
      <pivotArea type="data" outline="0" fieldPosition="0">
        <references count="2">
          <reference field="4294967294" count="1" selected="0">
            <x v="0"/>
          </reference>
          <reference field="0" count="1" selected="0">
            <x v="5"/>
          </reference>
        </references>
      </pivotArea>
    </chartFormat>
    <chartFormat chart="17" format="24">
      <pivotArea type="data" outline="0" fieldPosition="0">
        <references count="2">
          <reference field="4294967294" count="1" selected="0">
            <x v="0"/>
          </reference>
          <reference field="0" count="1" selected="0">
            <x v="7"/>
          </reference>
        </references>
      </pivotArea>
    </chartFormat>
    <chartFormat chart="17" format="25">
      <pivotArea type="data" outline="0" fieldPosition="0">
        <references count="2">
          <reference field="4294967294" count="1" selected="0">
            <x v="0"/>
          </reference>
          <reference field="0" count="1" selected="0">
            <x v="4"/>
          </reference>
        </references>
      </pivotArea>
    </chartFormat>
    <chartFormat chart="17" format="26">
      <pivotArea type="data" outline="0" fieldPosition="0">
        <references count="2">
          <reference field="4294967294" count="1" selected="0">
            <x v="0"/>
          </reference>
          <reference field="0" count="1" selected="0">
            <x v="1"/>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128602B-F1C5-44E8-ACFE-B2A4DADDBB53}" name="• Performance by Tenure Range" cacheId="17" applyNumberFormats="0" applyBorderFormats="0" applyFontFormats="0" applyPatternFormats="0" applyAlignmentFormats="0" applyWidthHeightFormats="1" dataCaption="Values" tag="1dc9af01-8e76-46a4-8fb5-2a0d43e275d5" updatedVersion="8" minRefreshableVersion="3" useAutoFormatting="1" subtotalHiddenItems="1" itemPrintTitles="1" createdVersion="8" indent="0" outline="1" outlineData="1" multipleFieldFilters="0" chartFormat="16">
  <location ref="M3:N9"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ire Dates]"/>
        <x15:activeTabTopLevelEntity name="[Survey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5486C37-231E-47E4-9C66-DBC7522617F9}" name="• Monthly Wrap performance " cacheId="828" applyNumberFormats="0" applyBorderFormats="0" applyFontFormats="0" applyPatternFormats="0" applyAlignmentFormats="0" applyWidthHeightFormats="1" dataCaption="Values" tag="a6aa05d4-d992-4964-88c0-452ec3ceb820" updatedVersion="8" minRefreshableVersion="3" useAutoFormatting="1" subtotalHiddenItems="1" itemPrintTitles="1" createdVersion="8" indent="0" outline="1" outlineData="1" multipleFieldFilters="0" chartFormat="25">
  <location ref="J3:K7"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chartFormats count="1">
    <chartFormat chart="22" format="5" series="1">
      <pivotArea type="data" outline="0" fieldPosition="0">
        <references count="1">
          <reference field="4294967294"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Total wrap minutes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HT Data]"/>
        <x15:activeTabTopLevelEntity name="[Month]"/>
        <x15:activeTabTopLevelEntity name="[Consult_Outcome]"/>
        <x15:activeTabTopLevelEntity name="[Hire Da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BF628BA-9C95-4FEA-B3CB-EE524C67008C}" name="HR% by Consult Outcome" cacheId="1125" applyNumberFormats="0" applyBorderFormats="0" applyFontFormats="0" applyPatternFormats="0" applyAlignmentFormats="0" applyWidthHeightFormats="1" dataCaption="Values" tag="8ae6a1c2-f6a9-47f4-8f75-3d2dd05f79d6" updatedVersion="8" minRefreshableVersion="3" useAutoFormatting="1" subtotalHiddenItems="1" itemPrintTitles="1" createdVersion="8" indent="0" outline="1" outlineData="1" multipleFieldFilters="0" chartFormat="13">
  <location ref="H14:I27" firstHeaderRow="1" firstDataRow="1" firstDataCol="1"/>
  <pivotFields count="3">
    <pivotField axis="axisRow" allDrilled="1" subtotalTop="0" showAll="0"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3">
    <i>
      <x v="4"/>
    </i>
    <i>
      <x v="7"/>
    </i>
    <i>
      <x v="6"/>
    </i>
    <i>
      <x v="8"/>
    </i>
    <i>
      <x v="5"/>
    </i>
    <i>
      <x v="10"/>
    </i>
    <i>
      <x/>
    </i>
    <i>
      <x v="9"/>
    </i>
    <i>
      <x v="11"/>
    </i>
    <i>
      <x v="1"/>
    </i>
    <i>
      <x v="2"/>
    </i>
    <i>
      <x v="3"/>
    </i>
    <i t="grand">
      <x/>
    </i>
  </rowItems>
  <colItems count="1">
    <i/>
  </colItems>
  <dataFields count="1">
    <dataField fld="1" subtotal="count" baseField="0" baseItem="0"/>
  </dataFields>
  <chartFormats count="1">
    <chartFormat chart="12" format="4" series="1">
      <pivotArea type="data" outline="0" fieldPosition="0">
        <references count="1">
          <reference field="4294967294" count="1" selected="0">
            <x v="0"/>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4CD3616-790D-4EA2-8789-F07B38DA6F4B}" name="CSAT Average VS Target by Consult Outcome" cacheId="1122" applyNumberFormats="0" applyBorderFormats="0" applyFontFormats="0" applyPatternFormats="0" applyAlignmentFormats="0" applyWidthHeightFormats="1" dataCaption="Values" tag="8c99c39b-d211-4584-8430-8157bb869569" updatedVersion="8" minRefreshableVersion="3" showDrill="0" useAutoFormatting="1" subtotalHiddenItems="1" rowGrandTotals="0" colGrandTotals="0" itemPrintTitles="1" createdVersion="8" indent="0" outline="1" outlineData="1" multipleFieldFilters="0" chartFormat="10">
  <location ref="N22:P31" firstHeaderRow="0" firstDataRow="1" firstDataCol="1"/>
  <pivotFields count="4">
    <pivotField axis="axisRow" allDrilled="1" subtotalTop="0" showAll="0" measureFilter="1" defaultSubtotal="0" defaultAttributeDrillState="1">
      <items count="9">
        <item x="0"/>
        <item x="1"/>
        <item x="2"/>
        <item x="5"/>
        <item x="8"/>
        <item x="7"/>
        <item x="3"/>
        <item x="6"/>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x v="8"/>
    </i>
  </rowItems>
  <colFields count="1">
    <field x="-2"/>
  </colFields>
  <colItems count="2">
    <i>
      <x/>
    </i>
    <i i="1">
      <x v="1"/>
    </i>
  </colItems>
  <dataFields count="2">
    <dataField fld="1" subtotal="count" baseField="0" baseItem="0"/>
    <dataField fld="2" subtotal="count" baseField="0" baseItem="0"/>
  </dataFields>
  <chartFormats count="19">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8" format="6">
      <pivotArea type="data" outline="0" fieldPosition="0">
        <references count="2">
          <reference field="4294967294" count="1" selected="0">
            <x v="1"/>
          </reference>
          <reference field="0" count="1" selected="0">
            <x v="4"/>
          </reference>
        </references>
      </pivotArea>
    </chartFormat>
    <chartFormat chart="8" format="7">
      <pivotArea type="data" outline="0" fieldPosition="0">
        <references count="2">
          <reference field="4294967294" count="1" selected="0">
            <x v="0"/>
          </reference>
          <reference field="0" count="1" selected="0">
            <x v="3"/>
          </reference>
        </references>
      </pivotArea>
    </chartFormat>
    <chartFormat chart="8" format="8">
      <pivotArea type="data" outline="0" fieldPosition="0">
        <references count="2">
          <reference field="4294967294" count="1" selected="0">
            <x v="0"/>
          </reference>
          <reference field="0" count="1" selected="0">
            <x v="2"/>
          </reference>
        </references>
      </pivotArea>
    </chartFormat>
    <chartFormat chart="8" format="9">
      <pivotArea type="data" outline="0" fieldPosition="0">
        <references count="2">
          <reference field="4294967294" count="1" selected="0">
            <x v="1"/>
          </reference>
          <reference field="0" count="1" selected="0">
            <x v="5"/>
          </reference>
        </references>
      </pivotArea>
    </chartFormat>
    <chartFormat chart="8" format="10">
      <pivotArea type="data" outline="0" fieldPosition="0">
        <references count="2">
          <reference field="4294967294" count="1" selected="0">
            <x v="1"/>
          </reference>
          <reference field="0" count="1" selected="0">
            <x v="8"/>
          </reference>
        </references>
      </pivotArea>
    </chartFormat>
    <chartFormat chart="8" format="11">
      <pivotArea type="data" outline="0" fieldPosition="0">
        <references count="2">
          <reference field="4294967294" count="1" selected="0">
            <x v="0"/>
          </reference>
          <reference field="0" count="1" selected="0">
            <x v="0"/>
          </reference>
        </references>
      </pivotArea>
    </chartFormat>
    <chartFormat chart="8" format="12">
      <pivotArea type="data" outline="0" fieldPosition="0">
        <references count="2">
          <reference field="4294967294" count="1" selected="0">
            <x v="0"/>
          </reference>
          <reference field="0" count="1" selected="0">
            <x v="1"/>
          </reference>
        </references>
      </pivotArea>
    </chartFormat>
    <chartFormat chart="8" format="13">
      <pivotArea type="data" outline="0" fieldPosition="0">
        <references count="2">
          <reference field="4294967294" count="1" selected="0">
            <x v="0"/>
          </reference>
          <reference field="0" count="1" selected="0">
            <x v="4"/>
          </reference>
        </references>
      </pivotArea>
    </chartFormat>
    <chartFormat chart="8" format="14">
      <pivotArea type="data" outline="0" fieldPosition="0">
        <references count="2">
          <reference field="4294967294" count="1" selected="0">
            <x v="0"/>
          </reference>
          <reference field="0" count="1" selected="0">
            <x v="5"/>
          </reference>
        </references>
      </pivotArea>
    </chartFormat>
    <chartFormat chart="8" format="15">
      <pivotArea type="data" outline="0" fieldPosition="0">
        <references count="2">
          <reference field="4294967294" count="1" selected="0">
            <x v="0"/>
          </reference>
          <reference field="0" count="1" selected="0">
            <x v="6"/>
          </reference>
        </references>
      </pivotArea>
    </chartFormat>
    <chartFormat chart="8" format="16">
      <pivotArea type="data" outline="0" fieldPosition="0">
        <references count="2">
          <reference field="4294967294" count="1" selected="0">
            <x v="0"/>
          </reference>
          <reference field="0" count="1" selected="0">
            <x v="7"/>
          </reference>
        </references>
      </pivotArea>
    </chartFormat>
    <chartFormat chart="8" format="17">
      <pivotArea type="data" outline="0" fieldPosition="0">
        <references count="2">
          <reference field="4294967294" count="1" selected="0">
            <x v="0"/>
          </reference>
          <reference field="0" count="1" selected="0">
            <x v="8"/>
          </reference>
        </references>
      </pivotArea>
    </chartFormat>
    <chartFormat chart="8" format="18">
      <pivotArea type="data" outline="0" fieldPosition="0">
        <references count="2">
          <reference field="4294967294" count="1" selected="0">
            <x v="1"/>
          </reference>
          <reference field="0" count="1" selected="0">
            <x v="7"/>
          </reference>
        </references>
      </pivotArea>
    </chartFormat>
  </chartFormat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H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valueGreaterThan" id="1" iMeasureHier="70">
      <autoFilter ref="A1">
        <filterColumn colId="0">
          <customFilters>
            <customFilter operator="greaterThan" val="0"/>
          </customFilters>
        </filterColumn>
      </autoFilter>
    </filter>
  </filters>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nsult_Outcome]"/>
        <x15:activeTabTopLevelEntity name="[Survey Data]"/>
        <x15:activeTabTopLevelEntity name="[AHT Data]"/>
        <x15:activeTabTopLevelEntity name="[Hire Dates]"/>
        <x15:activeTabTopLevelEntity name="[Mont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628A168-43AE-4F2F-AA4F-32077CE22622}" name="card" cacheId="831" applyNumberFormats="0" applyBorderFormats="0" applyFontFormats="0" applyPatternFormats="0" applyAlignmentFormats="0" applyWidthHeightFormats="1" dataCaption="Values" tag="5159b952-2609-4366-a113-14bb76a03b39" updatedVersion="8" minRefreshableVersion="3" subtotalHiddenItems="1" itemPrintTitles="1" createdVersion="8" indent="0" outline="1" outlineData="1" multipleFieldFilters="0">
  <location ref="K39:K4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rvey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CED7890-704C-4D6D-9B27-1457DDE6A607}" sourceName="[Month].[Month]">
  <pivotTables>
    <pivotTable tabId="1" name="card"/>
    <pivotTable tabId="1" name="card2"/>
    <pivotTable tabId="1" name="card3"/>
    <pivotTable tabId="1" name="card4"/>
    <pivotTable tabId="1" name="PivotTable1"/>
    <pivotTable tabId="1" name="PivotTable2"/>
  </pivotTables>
  <data>
    <olap pivotCacheId="52222859">
      <levels count="2">
        <level uniqueName="[Month].[Month].[(All)]" sourceCaption="(All)" count="0"/>
        <level uniqueName="[Month].[Month].[Month]" sourceCaption="Month" count="3">
          <ranges>
            <range startItem="0">
              <i n="[Month].[Month].&amp;[ Jan]" c=" Jan"/>
              <i n="[Month].[Month].&amp;[ Feb]" c=" Feb"/>
              <i n="[Month].[Month].&amp;[ Mar]" c=" Mar"/>
            </range>
          </ranges>
        </level>
      </levels>
      <selections count="1">
        <selection n="[Month].[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sult_Outcome" xr10:uid="{E1E9D29B-90CE-4DEA-8E45-5ED185A6CED0}" sourceName="[Consult_Outcome].[Consult Outcome]">
  <pivotTables>
    <pivotTable tabId="1" name="• Monthly CSAT performance against the target"/>
    <pivotTable tabId="1" name="• Monthly AHT performance against the target"/>
    <pivotTable tabId="1" name="• Monthly Wrap performance "/>
    <pivotTable tabId="1" name="card"/>
    <pivotTable tabId="1" name="card2"/>
    <pivotTable tabId="1" name="card3"/>
    <pivotTable tabId="1" name="card4"/>
    <pivotTable tabId="1" name="Survey Volume by Consult Outcome"/>
    <pivotTable tabId="1" name="Survey Volume by Month"/>
    <pivotTable tabId="1" name="PivotTable1"/>
    <pivotTable tabId="1" name="PivotTable2"/>
  </pivotTables>
  <data>
    <olap pivotCacheId="52222859">
      <levels count="2">
        <level uniqueName="[Consult_Outcome].[Consult Outcome].[(All)]" sourceCaption="(All)" count="0"/>
        <level uniqueName="[Consult_Outcome].[Consult Outcome].[Consult Outcome]" sourceCaption="Consult Outcome" count="12">
          <ranges>
            <range startItem="0">
              <i n="[Consult_Outcome].[Consult Outcome].&amp;[Issue Code 1]" c="Issue Code 1"/>
              <i n="[Consult_Outcome].[Consult Outcome].&amp;[Issue Code 10]" c="Issue Code 10"/>
              <i n="[Consult_Outcome].[Consult Outcome].&amp;[Issue Code 11]" c="Issue Code 11"/>
              <i n="[Consult_Outcome].[Consult Outcome].&amp;[Issue Code 12]" c="Issue Code 12"/>
              <i n="[Consult_Outcome].[Consult Outcome].&amp;[Issue Code 2]" c="Issue Code 2"/>
              <i n="[Consult_Outcome].[Consult Outcome].&amp;[Issue Code 3]" c="Issue Code 3"/>
              <i n="[Consult_Outcome].[Consult Outcome].&amp;[Issue Code 4]" c="Issue Code 4"/>
              <i n="[Consult_Outcome].[Consult Outcome].&amp;[Issue Code 5]" c="Issue Code 5"/>
              <i n="[Consult_Outcome].[Consult Outcome].&amp;[Issue Code 6]" c="Issue Code 6"/>
              <i n="[Consult_Outcome].[Consult Outcome].&amp;[Issue Code 7]" c="Issue Code 7"/>
              <i n="[Consult_Outcome].[Consult Outcome].&amp;[Issue Code 8]" c="Issue Code 8"/>
              <i n="[Consult_Outcome].[Consult Outcome].&amp;[Issue Code 9]" c="Issue Code 9"/>
            </range>
          </ranges>
        </level>
      </levels>
      <selections count="1">
        <selection n="[Consult_Outcome].[Consult Outco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t" xr10:uid="{E79162C8-4ACE-492B-91C9-5E318B010756}" sourceName="[Hire Dates].[Agent]">
  <pivotTables>
    <pivotTable tabId="1" name="• Monthly CSAT performance against the target"/>
    <pivotTable tabId="1" name="• Monthly AHT performance against the target"/>
    <pivotTable tabId="1" name="• Monthly Wrap performance "/>
    <pivotTable tabId="1" name="card"/>
    <pivotTable tabId="1" name="card2"/>
    <pivotTable tabId="1" name="card3"/>
    <pivotTable tabId="1" name="card4"/>
    <pivotTable tabId="1" name="Survey Volume by Month"/>
    <pivotTable tabId="1" name="PivotTable1"/>
    <pivotTable tabId="1" name="PivotTable2"/>
  </pivotTables>
  <data>
    <olap pivotCacheId="52222859">
      <levels count="2">
        <level uniqueName="[Hire Dates].[Agent].[(All)]" sourceCaption="(All)" count="0"/>
        <level uniqueName="[Hire Dates].[Agent].[Agent]" sourceCaption="Agent" count="65">
          <ranges>
            <range startItem="0">
              <i n="[Hire Dates].[Agent].&amp;[Agent 1]" c="Agent 1"/>
              <i n="[Hire Dates].[Agent].&amp;[Agent 10]" c="Agent 10"/>
              <i n="[Hire Dates].[Agent].&amp;[Agent 11]" c="Agent 11"/>
              <i n="[Hire Dates].[Agent].&amp;[Agent 12]" c="Agent 12"/>
              <i n="[Hire Dates].[Agent].&amp;[Agent 13]" c="Agent 13"/>
              <i n="[Hire Dates].[Agent].&amp;[Agent 14]" c="Agent 14"/>
              <i n="[Hire Dates].[Agent].&amp;[Agent 15]" c="Agent 15"/>
              <i n="[Hire Dates].[Agent].&amp;[Agent 16]" c="Agent 16"/>
              <i n="[Hire Dates].[Agent].&amp;[Agent 17]" c="Agent 17"/>
              <i n="[Hire Dates].[Agent].&amp;[Agent 18]" c="Agent 18"/>
              <i n="[Hire Dates].[Agent].&amp;[Agent 19]" c="Agent 19"/>
              <i n="[Hire Dates].[Agent].&amp;[Agent 2]" c="Agent 2"/>
              <i n="[Hire Dates].[Agent].&amp;[Agent 20]" c="Agent 20"/>
              <i n="[Hire Dates].[Agent].&amp;[Agent 21]" c="Agent 21"/>
              <i n="[Hire Dates].[Agent].&amp;[Agent 22]" c="Agent 22"/>
              <i n="[Hire Dates].[Agent].&amp;[Agent 23]" c="Agent 23"/>
              <i n="[Hire Dates].[Agent].&amp;[Agent 24]" c="Agent 24"/>
              <i n="[Hire Dates].[Agent].&amp;[Agent 25]" c="Agent 25"/>
              <i n="[Hire Dates].[Agent].&amp;[Agent 26]" c="Agent 26"/>
              <i n="[Hire Dates].[Agent].&amp;[Agent 27]" c="Agent 27"/>
              <i n="[Hire Dates].[Agent].&amp;[Agent 28]" c="Agent 28"/>
              <i n="[Hire Dates].[Agent].&amp;[Agent 29]" c="Agent 29"/>
              <i n="[Hire Dates].[Agent].&amp;[Agent 3]" c="Agent 3"/>
              <i n="[Hire Dates].[Agent].&amp;[Agent 30]" c="Agent 30"/>
              <i n="[Hire Dates].[Agent].&amp;[Agent 31]" c="Agent 31"/>
              <i n="[Hire Dates].[Agent].&amp;[Agent 32]" c="Agent 32"/>
              <i n="[Hire Dates].[Agent].&amp;[Agent 33]" c="Agent 33"/>
              <i n="[Hire Dates].[Agent].&amp;[Agent 34]" c="Agent 34"/>
              <i n="[Hire Dates].[Agent].&amp;[Agent 35]" c="Agent 35"/>
              <i n="[Hire Dates].[Agent].&amp;[Agent 36]" c="Agent 36"/>
              <i n="[Hire Dates].[Agent].&amp;[Agent 37]" c="Agent 37"/>
              <i n="[Hire Dates].[Agent].&amp;[Agent 38]" c="Agent 38"/>
              <i n="[Hire Dates].[Agent].&amp;[Agent 39]" c="Agent 39"/>
              <i n="[Hire Dates].[Agent].&amp;[Agent 4]" c="Agent 4"/>
              <i n="[Hire Dates].[Agent].&amp;[Agent 40]" c="Agent 40"/>
              <i n="[Hire Dates].[Agent].&amp;[Agent 41]" c="Agent 41"/>
              <i n="[Hire Dates].[Agent].&amp;[Agent 42]" c="Agent 42"/>
              <i n="[Hire Dates].[Agent].&amp;[Agent 43]" c="Agent 43"/>
              <i n="[Hire Dates].[Agent].&amp;[Agent 44]" c="Agent 44"/>
              <i n="[Hire Dates].[Agent].&amp;[Agent 45]" c="Agent 45"/>
              <i n="[Hire Dates].[Agent].&amp;[Agent 46]" c="Agent 46"/>
              <i n="[Hire Dates].[Agent].&amp;[Agent 47]" c="Agent 47"/>
              <i n="[Hire Dates].[Agent].&amp;[Agent 48]" c="Agent 48"/>
              <i n="[Hire Dates].[Agent].&amp;[Agent 49]" c="Agent 49"/>
              <i n="[Hire Dates].[Agent].&amp;[Agent 5]" c="Agent 5"/>
              <i n="[Hire Dates].[Agent].&amp;[Agent 50]" c="Agent 50"/>
              <i n="[Hire Dates].[Agent].&amp;[Agent 51]" c="Agent 51"/>
              <i n="[Hire Dates].[Agent].&amp;[Agent 52]" c="Agent 52"/>
              <i n="[Hire Dates].[Agent].&amp;[Agent 53]" c="Agent 53"/>
              <i n="[Hire Dates].[Agent].&amp;[Agent 54]" c="Agent 54"/>
              <i n="[Hire Dates].[Agent].&amp;[Agent 55]" c="Agent 55"/>
              <i n="[Hire Dates].[Agent].&amp;[Agent 56]" c="Agent 56"/>
              <i n="[Hire Dates].[Agent].&amp;[Agent 57]" c="Agent 57"/>
              <i n="[Hire Dates].[Agent].&amp;[Agent 58]" c="Agent 58"/>
              <i n="[Hire Dates].[Agent].&amp;[Agent 59]" c="Agent 59"/>
              <i n="[Hire Dates].[Agent].&amp;[Agent 6]" c="Agent 6"/>
              <i n="[Hire Dates].[Agent].&amp;[Agent 60]" c="Agent 60"/>
              <i n="[Hire Dates].[Agent].&amp;[Agent 61]" c="Agent 61"/>
              <i n="[Hire Dates].[Agent].&amp;[Agent 62]" c="Agent 62"/>
              <i n="[Hire Dates].[Agent].&amp;[Agent 63]" c="Agent 63"/>
              <i n="[Hire Dates].[Agent].&amp;[Agent 64]" c="Agent 64"/>
              <i n="[Hire Dates].[Agent].&amp;[Agent 65]" c="Agent 65"/>
              <i n="[Hire Dates].[Agent].&amp;[Agent 7]" c="Agent 7"/>
              <i n="[Hire Dates].[Agent].&amp;[Agent 8]" c="Agent 8"/>
              <i n="[Hire Dates].[Agent].&amp;[Agent 9]" c="Agent 9"/>
            </range>
          </ranges>
        </level>
      </levels>
      <selections count="1">
        <selection n="[Hire Dates].[Ag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t1" xr10:uid="{844FCAA0-2550-4CCE-B6E3-0ED4BC5467B4}" sourceName="[Hire Dates].[Agent]">
  <pivotTables>
    <pivotTable tabId="1" name="CSAT Average VS Target by Consult Outcome"/>
    <pivotTable tabId="1" name="AHT by Consult Outcome"/>
    <pivotTable tabId="1" name="HR% by Consult Outcome"/>
    <pivotTable tabId="1" name="Low CSAT Rate by Consult Outcome"/>
    <pivotTable tabId="1" name="Survey Volume by Consult Outcome"/>
  </pivotTables>
  <data>
    <olap pivotCacheId="52222859">
      <levels count="2">
        <level uniqueName="[Hire Dates].[Agent].[(All)]" sourceCaption="(All)" count="0"/>
        <level uniqueName="[Hire Dates].[Agent].[Agent]" sourceCaption="Agent" count="65">
          <ranges>
            <range startItem="0">
              <i n="[Hire Dates].[Agent].&amp;[Agent 1]" c="Agent 1"/>
              <i n="[Hire Dates].[Agent].&amp;[Agent 10]" c="Agent 10"/>
              <i n="[Hire Dates].[Agent].&amp;[Agent 11]" c="Agent 11"/>
              <i n="[Hire Dates].[Agent].&amp;[Agent 12]" c="Agent 12"/>
              <i n="[Hire Dates].[Agent].&amp;[Agent 13]" c="Agent 13"/>
              <i n="[Hire Dates].[Agent].&amp;[Agent 14]" c="Agent 14"/>
              <i n="[Hire Dates].[Agent].&amp;[Agent 15]" c="Agent 15"/>
              <i n="[Hire Dates].[Agent].&amp;[Agent 16]" c="Agent 16"/>
              <i n="[Hire Dates].[Agent].&amp;[Agent 17]" c="Agent 17"/>
              <i n="[Hire Dates].[Agent].&amp;[Agent 18]" c="Agent 18"/>
              <i n="[Hire Dates].[Agent].&amp;[Agent 19]" c="Agent 19"/>
              <i n="[Hire Dates].[Agent].&amp;[Agent 2]" c="Agent 2"/>
              <i n="[Hire Dates].[Agent].&amp;[Agent 20]" c="Agent 20"/>
              <i n="[Hire Dates].[Agent].&amp;[Agent 21]" c="Agent 21"/>
              <i n="[Hire Dates].[Agent].&amp;[Agent 22]" c="Agent 22"/>
              <i n="[Hire Dates].[Agent].&amp;[Agent 23]" c="Agent 23"/>
              <i n="[Hire Dates].[Agent].&amp;[Agent 24]" c="Agent 24"/>
              <i n="[Hire Dates].[Agent].&amp;[Agent 25]" c="Agent 25"/>
              <i n="[Hire Dates].[Agent].&amp;[Agent 26]" c="Agent 26"/>
              <i n="[Hire Dates].[Agent].&amp;[Agent 27]" c="Agent 27"/>
              <i n="[Hire Dates].[Agent].&amp;[Agent 28]" c="Agent 28"/>
              <i n="[Hire Dates].[Agent].&amp;[Agent 29]" c="Agent 29"/>
              <i n="[Hire Dates].[Agent].&amp;[Agent 3]" c="Agent 3"/>
              <i n="[Hire Dates].[Agent].&amp;[Agent 30]" c="Agent 30"/>
              <i n="[Hire Dates].[Agent].&amp;[Agent 31]" c="Agent 31"/>
              <i n="[Hire Dates].[Agent].&amp;[Agent 32]" c="Agent 32"/>
              <i n="[Hire Dates].[Agent].&amp;[Agent 33]" c="Agent 33"/>
              <i n="[Hire Dates].[Agent].&amp;[Agent 34]" c="Agent 34"/>
              <i n="[Hire Dates].[Agent].&amp;[Agent 35]" c="Agent 35"/>
              <i n="[Hire Dates].[Agent].&amp;[Agent 36]" c="Agent 36"/>
              <i n="[Hire Dates].[Agent].&amp;[Agent 37]" c="Agent 37"/>
              <i n="[Hire Dates].[Agent].&amp;[Agent 38]" c="Agent 38"/>
              <i n="[Hire Dates].[Agent].&amp;[Agent 39]" c="Agent 39"/>
              <i n="[Hire Dates].[Agent].&amp;[Agent 4]" c="Agent 4"/>
              <i n="[Hire Dates].[Agent].&amp;[Agent 40]" c="Agent 40"/>
              <i n="[Hire Dates].[Agent].&amp;[Agent 41]" c="Agent 41"/>
              <i n="[Hire Dates].[Agent].&amp;[Agent 42]" c="Agent 42"/>
              <i n="[Hire Dates].[Agent].&amp;[Agent 43]" c="Agent 43"/>
              <i n="[Hire Dates].[Agent].&amp;[Agent 44]" c="Agent 44"/>
              <i n="[Hire Dates].[Agent].&amp;[Agent 45]" c="Agent 45"/>
              <i n="[Hire Dates].[Agent].&amp;[Agent 46]" c="Agent 46"/>
              <i n="[Hire Dates].[Agent].&amp;[Agent 47]" c="Agent 47"/>
              <i n="[Hire Dates].[Agent].&amp;[Agent 48]" c="Agent 48"/>
              <i n="[Hire Dates].[Agent].&amp;[Agent 49]" c="Agent 49"/>
              <i n="[Hire Dates].[Agent].&amp;[Agent 5]" c="Agent 5"/>
              <i n="[Hire Dates].[Agent].&amp;[Agent 50]" c="Agent 50"/>
              <i n="[Hire Dates].[Agent].&amp;[Agent 51]" c="Agent 51"/>
              <i n="[Hire Dates].[Agent].&amp;[Agent 52]" c="Agent 52"/>
              <i n="[Hire Dates].[Agent].&amp;[Agent 53]" c="Agent 53"/>
              <i n="[Hire Dates].[Agent].&amp;[Agent 54]" c="Agent 54"/>
              <i n="[Hire Dates].[Agent].&amp;[Agent 55]" c="Agent 55"/>
              <i n="[Hire Dates].[Agent].&amp;[Agent 56]" c="Agent 56"/>
              <i n="[Hire Dates].[Agent].&amp;[Agent 57]" c="Agent 57"/>
              <i n="[Hire Dates].[Agent].&amp;[Agent 58]" c="Agent 58"/>
              <i n="[Hire Dates].[Agent].&amp;[Agent 59]" c="Agent 59"/>
              <i n="[Hire Dates].[Agent].&amp;[Agent 6]" c="Agent 6"/>
              <i n="[Hire Dates].[Agent].&amp;[Agent 60]" c="Agent 60"/>
              <i n="[Hire Dates].[Agent].&amp;[Agent 61]" c="Agent 61"/>
              <i n="[Hire Dates].[Agent].&amp;[Agent 62]" c="Agent 62"/>
              <i n="[Hire Dates].[Agent].&amp;[Agent 63]" c="Agent 63"/>
              <i n="[Hire Dates].[Agent].&amp;[Agent 64]" c="Agent 64"/>
              <i n="[Hire Dates].[Agent].&amp;[Agent 65]" c="Agent 65"/>
              <i n="[Hire Dates].[Agent].&amp;[Agent 7]" c="Agent 7"/>
              <i n="[Hire Dates].[Agent].&amp;[Agent 8]" c="Agent 8"/>
              <i n="[Hire Dates].[Agent].&amp;[Agent 9]" c="Agent 9"/>
            </range>
          </ranges>
        </level>
      </levels>
      <selections count="1">
        <selection n="[Hire Dates].[Agen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EAB5A453-172A-4910-8E06-63C60AE4EDA8}" sourceName="[Month].[Month]">
  <pivotTables>
    <pivotTable tabId="1" name="CSAT Average VS Target by Consult Outcome"/>
    <pivotTable tabId="1" name="HR% by Consult Outcome"/>
    <pivotTable tabId="1" name="Low CSAT Rate by Consult Outcome"/>
    <pivotTable tabId="1" name="Survey Volume by Consult Outcome"/>
    <pivotTable tabId="1" name="AHT by Consult Outcome"/>
  </pivotTables>
  <data>
    <olap pivotCacheId="52222859">
      <levels count="2">
        <level uniqueName="[Month].[Month].[(All)]" sourceCaption="(All)" count="0"/>
        <level uniqueName="[Month].[Month].[Month]" sourceCaption="Month" count="3">
          <ranges>
            <range startItem="0">
              <i n="[Month].[Month].&amp;[ Jan]" c=" Jan"/>
              <i n="[Month].[Month].&amp;[ Feb]" c=" Feb"/>
              <i n="[Month].[Month].&amp;[ Mar]" c=" Mar"/>
            </range>
          </ranges>
        </level>
      </levels>
      <selections count="1">
        <selection n="[Month].[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D65BC2D-0A84-4431-B088-292A785F16FF}" cache="Slicer_Month" caption="Month" showCaption="0" level="1" style="SlicerStyleLight1 2" rowHeight="257175"/>
  <slicer name="Consult Outcome" xr10:uid="{BF053F1F-BABF-493A-A874-D586F84648ED}" cache="Slicer_Consult_Outcome" caption="Consult Outcome" showCaption="0" level="1" style="SlicerStyleLight1 2" rowHeight="257175"/>
  <slicer name="Agent" xr10:uid="{03F623A9-0E29-44CE-BD7B-BCD350AAC2E4}" cache="Slicer_Agent" caption="Agent" showCaption="0" level="1" style="SlicerStyleLight1 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t 1" xr10:uid="{A40CC4CF-133C-4212-AEA7-CF6C4E863B42}" cache="Slicer_Agent1" caption="Agent" showCaption="0" level="1" style="SlicerStyleLight1 2" rowHeight="257175"/>
  <slicer name="Month 1" xr10:uid="{75908DFC-94A4-41A4-AD1C-2182A3F6FAA8}" cache="Slicer_Month1" caption="Month" showCaption="0" level="1" style="SlicerStyleLight1 2"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134AA-509E-4DDD-8A24-1241C4BA6CB6}">
  <sheetPr codeName="Sheet1"/>
  <dimension ref="A1:T44"/>
  <sheetViews>
    <sheetView zoomScale="85" zoomScaleNormal="85" workbookViewId="0">
      <selection activeCell="A2" sqref="A2"/>
    </sheetView>
  </sheetViews>
  <sheetFormatPr defaultRowHeight="15" x14ac:dyDescent="0.25"/>
  <cols>
    <col min="1" max="1" width="13.42578125" bestFit="1" customWidth="1"/>
    <col min="2" max="2" width="14.42578125" bestFit="1" customWidth="1"/>
    <col min="3" max="4" width="13.42578125" bestFit="1" customWidth="1"/>
    <col min="5" max="5" width="5.7109375" bestFit="1" customWidth="1"/>
    <col min="6" max="6" width="10.5703125" bestFit="1" customWidth="1"/>
    <col min="7" max="7" width="5.7109375" bestFit="1" customWidth="1"/>
    <col min="8" max="8" width="13.42578125" bestFit="1" customWidth="1"/>
    <col min="9" max="9" width="8.140625" bestFit="1" customWidth="1"/>
    <col min="10" max="11" width="13.42578125" bestFit="1" customWidth="1"/>
    <col min="12" max="12" width="17.42578125" bestFit="1" customWidth="1"/>
    <col min="13" max="15" width="13.42578125" bestFit="1" customWidth="1"/>
    <col min="16" max="16" width="11.7109375" bestFit="1" customWidth="1"/>
    <col min="17" max="17" width="8.5703125" bestFit="1" customWidth="1"/>
    <col min="18" max="18" width="13.42578125" bestFit="1" customWidth="1"/>
    <col min="19" max="19" width="11.7109375" bestFit="1" customWidth="1"/>
    <col min="20" max="20" width="13.42578125" bestFit="1" customWidth="1"/>
    <col min="21" max="22" width="8.5703125" bestFit="1" customWidth="1"/>
    <col min="23" max="23" width="8.140625" bestFit="1" customWidth="1"/>
    <col min="24" max="25" width="8.5703125" bestFit="1" customWidth="1"/>
    <col min="26" max="26" width="13.140625" bestFit="1" customWidth="1"/>
    <col min="27" max="27" width="12.5703125" bestFit="1" customWidth="1"/>
    <col min="28" max="29" width="11.140625" bestFit="1" customWidth="1"/>
    <col min="30" max="30" width="5.5703125" bestFit="1" customWidth="1"/>
    <col min="31" max="31" width="16.5703125" bestFit="1" customWidth="1"/>
    <col min="32" max="33" width="8.5703125" bestFit="1" customWidth="1"/>
    <col min="34" max="34" width="8.140625" bestFit="1" customWidth="1"/>
    <col min="35" max="44" width="8.5703125" bestFit="1" customWidth="1"/>
    <col min="45" max="45" width="8.140625" bestFit="1" customWidth="1"/>
    <col min="46" max="52" width="8.5703125" bestFit="1" customWidth="1"/>
    <col min="53" max="53" width="7.5703125" bestFit="1" customWidth="1"/>
    <col min="54" max="57" width="8.140625" bestFit="1" customWidth="1"/>
    <col min="58" max="58" width="13.42578125" bestFit="1" customWidth="1"/>
    <col min="59" max="68" width="8.5703125" bestFit="1" customWidth="1"/>
    <col min="69" max="69" width="7.5703125" bestFit="1" customWidth="1"/>
    <col min="70" max="79" width="8.5703125" bestFit="1" customWidth="1"/>
    <col min="80" max="80" width="7.5703125" bestFit="1" customWidth="1"/>
    <col min="81" max="90" width="8.5703125" bestFit="1" customWidth="1"/>
    <col min="91" max="91" width="7.5703125" bestFit="1" customWidth="1"/>
    <col min="92" max="98" width="8.5703125" bestFit="1" customWidth="1"/>
    <col min="99" max="103" width="7.5703125" bestFit="1" customWidth="1"/>
    <col min="104" max="104" width="14.42578125" bestFit="1" customWidth="1"/>
    <col min="105" max="114" width="8.5703125" bestFit="1" customWidth="1"/>
    <col min="115" max="115" width="7.5703125" bestFit="1" customWidth="1"/>
    <col min="116" max="125" width="8.5703125" bestFit="1" customWidth="1"/>
    <col min="126" max="126" width="7.5703125" bestFit="1" customWidth="1"/>
    <col min="127" max="136" width="8.5703125" bestFit="1" customWidth="1"/>
    <col min="137" max="137" width="7.5703125" bestFit="1" customWidth="1"/>
    <col min="138" max="144" width="8.5703125" bestFit="1" customWidth="1"/>
    <col min="145" max="145" width="8.140625" bestFit="1" customWidth="1"/>
    <col min="146" max="149" width="7.5703125" bestFit="1" customWidth="1"/>
    <col min="150" max="150" width="10.140625" bestFit="1" customWidth="1"/>
    <col min="151" max="151" width="18.42578125" bestFit="1" customWidth="1"/>
    <col min="152" max="152" width="19.42578125" bestFit="1" customWidth="1"/>
  </cols>
  <sheetData>
    <row r="1" spans="1:20" x14ac:dyDescent="0.25">
      <c r="A1" t="s">
        <v>7</v>
      </c>
      <c r="F1" t="s">
        <v>8</v>
      </c>
      <c r="J1" t="s">
        <v>42</v>
      </c>
      <c r="M1" t="s">
        <v>41</v>
      </c>
      <c r="Q1" t="s">
        <v>40</v>
      </c>
    </row>
    <row r="3" spans="1:20" x14ac:dyDescent="0.25">
      <c r="A3" s="1" t="s">
        <v>0</v>
      </c>
      <c r="B3" t="s">
        <v>5</v>
      </c>
      <c r="C3" t="s">
        <v>6</v>
      </c>
      <c r="F3" s="1" t="s">
        <v>0</v>
      </c>
      <c r="G3" t="s">
        <v>43</v>
      </c>
      <c r="H3" t="s">
        <v>9</v>
      </c>
      <c r="J3" s="1" t="s">
        <v>0</v>
      </c>
      <c r="K3" t="s">
        <v>45</v>
      </c>
      <c r="M3" s="1" t="s">
        <v>0</v>
      </c>
      <c r="N3" t="s">
        <v>39</v>
      </c>
      <c r="Q3" s="1" t="s">
        <v>0</v>
      </c>
      <c r="R3" t="s">
        <v>5</v>
      </c>
      <c r="S3" t="s">
        <v>6</v>
      </c>
      <c r="T3" t="s">
        <v>39</v>
      </c>
    </row>
    <row r="4" spans="1:20" x14ac:dyDescent="0.25">
      <c r="A4" s="2" t="s">
        <v>3</v>
      </c>
      <c r="B4" s="4">
        <v>3.6552743395529284</v>
      </c>
      <c r="C4" s="10">
        <v>4.2</v>
      </c>
      <c r="F4" s="2" t="s">
        <v>3</v>
      </c>
      <c r="G4" s="3">
        <v>38.283083217901364</v>
      </c>
      <c r="H4" s="10">
        <v>28</v>
      </c>
      <c r="J4" s="2" t="s">
        <v>3</v>
      </c>
      <c r="K4" s="4">
        <v>2.4225991979493839</v>
      </c>
      <c r="M4" s="2" t="s">
        <v>11</v>
      </c>
      <c r="N4" s="6">
        <v>0.16831150188408397</v>
      </c>
      <c r="Q4" s="2" t="s">
        <v>36</v>
      </c>
      <c r="R4" s="4">
        <v>3.6172413793103448</v>
      </c>
      <c r="S4">
        <v>4.2</v>
      </c>
      <c r="T4" s="6">
        <v>0.23793103448275862</v>
      </c>
    </row>
    <row r="5" spans="1:20" x14ac:dyDescent="0.25">
      <c r="A5" s="2" t="s">
        <v>2</v>
      </c>
      <c r="B5" s="4">
        <v>3.9066005739629532</v>
      </c>
      <c r="C5" s="10">
        <v>4.2</v>
      </c>
      <c r="F5" s="2" t="s">
        <v>2</v>
      </c>
      <c r="G5" s="3">
        <v>40.112248212235855</v>
      </c>
      <c r="H5" s="10">
        <v>28</v>
      </c>
      <c r="J5" s="2" t="s">
        <v>2</v>
      </c>
      <c r="K5" s="4">
        <v>2.5689748841203617</v>
      </c>
      <c r="M5" s="2" t="s">
        <v>12</v>
      </c>
      <c r="N5" s="6">
        <v>0.16946386946386946</v>
      </c>
      <c r="Q5" s="2" t="s">
        <v>31</v>
      </c>
      <c r="R5" s="4">
        <v>3.7097791798107256</v>
      </c>
      <c r="S5">
        <v>4.2</v>
      </c>
      <c r="T5" s="6">
        <v>0.22712933753943218</v>
      </c>
    </row>
    <row r="6" spans="1:20" x14ac:dyDescent="0.25">
      <c r="A6" s="2" t="s">
        <v>4</v>
      </c>
      <c r="B6" s="4">
        <v>3.9824703344120822</v>
      </c>
      <c r="C6" s="10">
        <v>4.2</v>
      </c>
      <c r="F6" s="2" t="s">
        <v>4</v>
      </c>
      <c r="G6" s="3">
        <v>37.999495804117267</v>
      </c>
      <c r="H6" s="10">
        <v>28</v>
      </c>
      <c r="J6" s="2" t="s">
        <v>4</v>
      </c>
      <c r="K6" s="4">
        <v>2.4676951928263238</v>
      </c>
      <c r="M6" s="2" t="s">
        <v>13</v>
      </c>
      <c r="N6" s="6">
        <v>0.15608465608465608</v>
      </c>
      <c r="Q6" s="2" t="s">
        <v>34</v>
      </c>
      <c r="R6" s="4">
        <v>3.7111111111111112</v>
      </c>
      <c r="S6">
        <v>4.2</v>
      </c>
      <c r="T6" s="6">
        <v>0.21851851851851853</v>
      </c>
    </row>
    <row r="7" spans="1:20" x14ac:dyDescent="0.25">
      <c r="A7" s="2" t="s">
        <v>1</v>
      </c>
      <c r="B7" s="4">
        <v>3.8232978230662344</v>
      </c>
      <c r="C7" s="10">
        <v>4.2</v>
      </c>
      <c r="F7" s="2" t="s">
        <v>1</v>
      </c>
      <c r="G7" s="3">
        <v>38.743145537877652</v>
      </c>
      <c r="H7" s="10">
        <v>28</v>
      </c>
      <c r="J7" s="2" t="s">
        <v>1</v>
      </c>
      <c r="K7" s="4">
        <v>2.4788192036693801</v>
      </c>
      <c r="M7" s="2" t="s">
        <v>10</v>
      </c>
      <c r="N7" s="6">
        <v>0.17471264367816092</v>
      </c>
      <c r="Q7" s="2" t="s">
        <v>29</v>
      </c>
      <c r="R7" s="4">
        <v>3.6720000000000002</v>
      </c>
      <c r="S7">
        <v>4.2</v>
      </c>
      <c r="T7" s="6">
        <v>0.20266666666666666</v>
      </c>
    </row>
    <row r="8" spans="1:20" x14ac:dyDescent="0.25">
      <c r="M8" s="2" t="s">
        <v>14</v>
      </c>
      <c r="N8" s="6">
        <v>0.12773722627737227</v>
      </c>
      <c r="Q8" s="2" t="s">
        <v>33</v>
      </c>
      <c r="R8" s="4">
        <v>3.6108597285067874</v>
      </c>
      <c r="S8">
        <v>4.2</v>
      </c>
      <c r="T8" s="6">
        <v>0.19909502262443438</v>
      </c>
    </row>
    <row r="9" spans="1:20" x14ac:dyDescent="0.25">
      <c r="M9" s="2" t="s">
        <v>1</v>
      </c>
      <c r="N9" s="6">
        <v>0.16705264783078586</v>
      </c>
      <c r="Q9" s="2" t="s">
        <v>32</v>
      </c>
      <c r="R9" s="4">
        <v>3.6870748299319729</v>
      </c>
      <c r="S9">
        <v>4.2</v>
      </c>
      <c r="T9" s="6">
        <v>0.19727891156462585</v>
      </c>
    </row>
    <row r="10" spans="1:20" x14ac:dyDescent="0.25">
      <c r="Q10" s="2" t="s">
        <v>28</v>
      </c>
      <c r="R10" s="4">
        <v>3.7754385964912283</v>
      </c>
      <c r="S10">
        <v>4.2</v>
      </c>
      <c r="T10" s="6">
        <v>0.19298245614035087</v>
      </c>
    </row>
    <row r="11" spans="1:20" x14ac:dyDescent="0.25">
      <c r="Q11" s="2" t="s">
        <v>30</v>
      </c>
      <c r="R11" s="4">
        <v>3.7551020408163267</v>
      </c>
      <c r="S11">
        <v>4.2</v>
      </c>
      <c r="T11" s="6">
        <v>0.19047619047619047</v>
      </c>
    </row>
    <row r="12" spans="1:20" x14ac:dyDescent="0.25">
      <c r="Q12" s="2" t="s">
        <v>35</v>
      </c>
      <c r="R12" s="4">
        <v>3.7266187050359711</v>
      </c>
      <c r="S12">
        <v>4.2</v>
      </c>
      <c r="T12" s="6">
        <v>0.18345323741007194</v>
      </c>
    </row>
    <row r="13" spans="1:20" x14ac:dyDescent="0.25">
      <c r="A13" t="s">
        <v>48</v>
      </c>
      <c r="D13" t="s">
        <v>49</v>
      </c>
      <c r="H13" t="s">
        <v>50</v>
      </c>
      <c r="K13" t="s">
        <v>51</v>
      </c>
      <c r="Q13" s="2" t="s">
        <v>27</v>
      </c>
      <c r="R13" s="4">
        <v>3.8059701492537314</v>
      </c>
      <c r="S13">
        <v>4.2</v>
      </c>
      <c r="T13" s="6">
        <v>0.18208955223880596</v>
      </c>
    </row>
    <row r="14" spans="1:20" x14ac:dyDescent="0.25">
      <c r="A14" s="1" t="s">
        <v>0</v>
      </c>
      <c r="B14" t="s">
        <v>39</v>
      </c>
      <c r="D14" s="1" t="s">
        <v>0</v>
      </c>
      <c r="E14" t="s">
        <v>43</v>
      </c>
      <c r="F14" t="s">
        <v>9</v>
      </c>
      <c r="H14" s="1" t="s">
        <v>0</v>
      </c>
      <c r="I14" t="s">
        <v>37</v>
      </c>
      <c r="K14" s="1" t="s">
        <v>0</v>
      </c>
      <c r="L14" t="s">
        <v>38</v>
      </c>
      <c r="Q14" s="2" t="s">
        <v>1</v>
      </c>
      <c r="R14" s="4">
        <v>3.7096992227103751</v>
      </c>
      <c r="S14">
        <v>4.2</v>
      </c>
      <c r="T14" s="6">
        <v>0.20310915849949307</v>
      </c>
    </row>
    <row r="15" spans="1:20" x14ac:dyDescent="0.25">
      <c r="A15" s="2" t="s">
        <v>22</v>
      </c>
      <c r="B15" s="6">
        <v>0.51369863013698636</v>
      </c>
      <c r="D15" s="2" t="s">
        <v>25</v>
      </c>
      <c r="E15" s="3">
        <v>98.668748192708335</v>
      </c>
      <c r="F15" s="10">
        <v>28</v>
      </c>
      <c r="H15" s="2" t="s">
        <v>19</v>
      </c>
      <c r="I15" s="6">
        <v>0.32199117832388152</v>
      </c>
      <c r="K15" s="2" t="s">
        <v>15</v>
      </c>
      <c r="L15" s="10">
        <v>5507</v>
      </c>
    </row>
    <row r="16" spans="1:20" x14ac:dyDescent="0.25">
      <c r="A16" s="2" t="s">
        <v>19</v>
      </c>
      <c r="B16" s="6">
        <v>0.41335853812224321</v>
      </c>
      <c r="D16" s="2" t="s">
        <v>17</v>
      </c>
      <c r="E16" s="3">
        <v>84.783333333333331</v>
      </c>
      <c r="F16" s="10">
        <v>28</v>
      </c>
      <c r="H16" s="2" t="s">
        <v>22</v>
      </c>
      <c r="I16" s="6">
        <v>0.38698630136986301</v>
      </c>
      <c r="K16" s="2" t="s">
        <v>24</v>
      </c>
      <c r="L16" s="10">
        <v>1866</v>
      </c>
    </row>
    <row r="17" spans="1:16" x14ac:dyDescent="0.25">
      <c r="A17" s="2" t="s">
        <v>21</v>
      </c>
      <c r="B17" s="6">
        <v>0.3452914798206278</v>
      </c>
      <c r="D17" s="2" t="s">
        <v>26</v>
      </c>
      <c r="E17" s="3">
        <v>60.419998072222221</v>
      </c>
      <c r="F17" s="10">
        <v>28</v>
      </c>
      <c r="H17" s="2" t="s">
        <v>21</v>
      </c>
      <c r="I17" s="6">
        <v>0.46188340807174888</v>
      </c>
      <c r="K17" s="2" t="s">
        <v>19</v>
      </c>
      <c r="L17" s="10">
        <v>1587</v>
      </c>
    </row>
    <row r="18" spans="1:16" x14ac:dyDescent="0.25">
      <c r="A18" s="2" t="s">
        <v>23</v>
      </c>
      <c r="B18" s="6">
        <v>0.19983484723369116</v>
      </c>
      <c r="D18" s="2" t="s">
        <v>24</v>
      </c>
      <c r="E18" s="3">
        <v>49.567058734369411</v>
      </c>
      <c r="F18" s="10">
        <v>28</v>
      </c>
      <c r="H18" s="2" t="s">
        <v>23</v>
      </c>
      <c r="I18" s="6">
        <v>0.68042939719240292</v>
      </c>
      <c r="K18" s="2" t="s">
        <v>20</v>
      </c>
      <c r="L18" s="10">
        <v>1241</v>
      </c>
    </row>
    <row r="19" spans="1:16" x14ac:dyDescent="0.25">
      <c r="A19" s="2" t="s">
        <v>20</v>
      </c>
      <c r="B19" s="6">
        <v>0.12812248186946013</v>
      </c>
      <c r="D19" s="2" t="s">
        <v>18</v>
      </c>
      <c r="E19" s="3">
        <v>45.424999999999997</v>
      </c>
      <c r="F19" s="10">
        <v>28</v>
      </c>
      <c r="H19" s="2" t="s">
        <v>20</v>
      </c>
      <c r="I19" s="6">
        <v>0.77356970185334406</v>
      </c>
      <c r="K19" s="2" t="s">
        <v>23</v>
      </c>
      <c r="L19" s="10">
        <v>1211</v>
      </c>
    </row>
    <row r="20" spans="1:16" x14ac:dyDescent="0.25">
      <c r="A20" s="2" t="s">
        <v>26</v>
      </c>
      <c r="B20" s="6">
        <v>0.1</v>
      </c>
      <c r="D20" s="2" t="s">
        <v>15</v>
      </c>
      <c r="E20" s="3">
        <v>42.165634006204307</v>
      </c>
      <c r="F20" s="10">
        <v>28</v>
      </c>
      <c r="H20" s="2" t="s">
        <v>25</v>
      </c>
      <c r="I20" s="6">
        <v>0.84375</v>
      </c>
      <c r="K20" s="2" t="s">
        <v>21</v>
      </c>
      <c r="L20" s="10">
        <v>892</v>
      </c>
    </row>
    <row r="21" spans="1:16" x14ac:dyDescent="0.25">
      <c r="A21" s="2" t="s">
        <v>25</v>
      </c>
      <c r="B21" s="6">
        <v>9.375E-2</v>
      </c>
      <c r="D21" s="2" t="s">
        <v>23</v>
      </c>
      <c r="E21" s="3">
        <v>41.147810961739616</v>
      </c>
      <c r="F21" s="10">
        <v>28</v>
      </c>
      <c r="H21" s="2" t="s">
        <v>15</v>
      </c>
      <c r="I21" s="6">
        <v>0.87216270201561652</v>
      </c>
      <c r="K21" s="2" t="s">
        <v>22</v>
      </c>
      <c r="L21" s="10">
        <v>584</v>
      </c>
      <c r="N21" t="s">
        <v>52</v>
      </c>
    </row>
    <row r="22" spans="1:16" x14ac:dyDescent="0.25">
      <c r="A22" s="2" t="s">
        <v>15</v>
      </c>
      <c r="B22" s="6">
        <v>7.4087524968222268E-2</v>
      </c>
      <c r="D22" s="2" t="s">
        <v>21</v>
      </c>
      <c r="E22" s="3">
        <v>40.945346755605371</v>
      </c>
      <c r="F22" s="10">
        <v>28</v>
      </c>
      <c r="H22" s="2" t="s">
        <v>24</v>
      </c>
      <c r="I22" s="6">
        <v>0.90889603429796351</v>
      </c>
      <c r="K22" s="2" t="s">
        <v>25</v>
      </c>
      <c r="L22" s="10">
        <v>32</v>
      </c>
      <c r="N22" s="1" t="s">
        <v>0</v>
      </c>
      <c r="O22" t="s">
        <v>5</v>
      </c>
      <c r="P22" t="s">
        <v>6</v>
      </c>
    </row>
    <row r="23" spans="1:16" x14ac:dyDescent="0.25">
      <c r="A23" s="2" t="s">
        <v>24</v>
      </c>
      <c r="B23" s="6">
        <v>4.5551982851018219E-2</v>
      </c>
      <c r="D23" s="2" t="s">
        <v>20</v>
      </c>
      <c r="E23" s="3">
        <v>26.434689486704269</v>
      </c>
      <c r="F23" s="10">
        <v>28</v>
      </c>
      <c r="H23" s="2" t="s">
        <v>26</v>
      </c>
      <c r="I23" s="6">
        <v>0.93333333333333335</v>
      </c>
      <c r="K23" s="2" t="s">
        <v>26</v>
      </c>
      <c r="L23" s="10">
        <v>30</v>
      </c>
      <c r="N23" s="2" t="s">
        <v>15</v>
      </c>
      <c r="O23" s="4">
        <v>4.2564009442527695</v>
      </c>
      <c r="P23" s="10">
        <v>4.2</v>
      </c>
    </row>
    <row r="24" spans="1:16" x14ac:dyDescent="0.25">
      <c r="A24" s="2" t="s">
        <v>1</v>
      </c>
      <c r="B24" s="6">
        <v>0.16710424710424709</v>
      </c>
      <c r="D24" s="2" t="s">
        <v>22</v>
      </c>
      <c r="E24" s="3">
        <v>25.917719928938361</v>
      </c>
      <c r="F24" s="10">
        <v>28</v>
      </c>
      <c r="H24" s="2" t="s">
        <v>16</v>
      </c>
      <c r="I24" s="6">
        <v>1</v>
      </c>
      <c r="K24" s="2" t="s">
        <v>18</v>
      </c>
      <c r="L24" s="10">
        <v>2</v>
      </c>
      <c r="N24" s="2" t="s">
        <v>19</v>
      </c>
      <c r="O24" s="4">
        <v>2.7006931316950222</v>
      </c>
      <c r="P24" s="10">
        <v>4.2</v>
      </c>
    </row>
    <row r="25" spans="1:16" x14ac:dyDescent="0.25">
      <c r="D25" s="2" t="s">
        <v>19</v>
      </c>
      <c r="E25" s="3">
        <v>23.777661964293205</v>
      </c>
      <c r="F25" s="10">
        <v>28</v>
      </c>
      <c r="H25" s="2" t="s">
        <v>17</v>
      </c>
      <c r="I25" s="6">
        <v>1</v>
      </c>
      <c r="K25" s="2" t="s">
        <v>16</v>
      </c>
      <c r="L25" s="10">
        <v>1</v>
      </c>
      <c r="N25" s="2" t="s">
        <v>20</v>
      </c>
      <c r="O25" s="4">
        <v>3.8186946011281226</v>
      </c>
      <c r="P25" s="10">
        <v>4.2</v>
      </c>
    </row>
    <row r="26" spans="1:16" x14ac:dyDescent="0.25">
      <c r="D26" s="2" t="s">
        <v>16</v>
      </c>
      <c r="E26" s="3">
        <v>5</v>
      </c>
      <c r="F26" s="10">
        <v>28</v>
      </c>
      <c r="H26" s="2" t="s">
        <v>18</v>
      </c>
      <c r="I26" s="6">
        <v>1</v>
      </c>
      <c r="K26" s="2" t="s">
        <v>17</v>
      </c>
      <c r="L26" s="10">
        <v>1</v>
      </c>
      <c r="N26" s="2" t="s">
        <v>23</v>
      </c>
      <c r="O26" s="4">
        <v>3.6019818331957061</v>
      </c>
      <c r="P26" s="10">
        <v>4.2</v>
      </c>
    </row>
    <row r="27" spans="1:16" x14ac:dyDescent="0.25">
      <c r="D27" s="2" t="s">
        <v>1</v>
      </c>
      <c r="E27" s="3">
        <v>38.743145537877652</v>
      </c>
      <c r="F27" s="10">
        <v>28</v>
      </c>
      <c r="H27" s="2" t="s">
        <v>1</v>
      </c>
      <c r="I27" s="6">
        <v>0.73266944573104831</v>
      </c>
      <c r="K27" s="2" t="s">
        <v>1</v>
      </c>
      <c r="L27" s="10">
        <v>12954</v>
      </c>
      <c r="N27" s="2" t="s">
        <v>26</v>
      </c>
      <c r="O27" s="4">
        <v>4.5999999999999996</v>
      </c>
      <c r="P27" s="10">
        <v>4.2</v>
      </c>
    </row>
    <row r="28" spans="1:16" x14ac:dyDescent="0.25">
      <c r="N28" s="2" t="s">
        <v>25</v>
      </c>
      <c r="O28" s="4">
        <v>4.5</v>
      </c>
      <c r="P28" s="10">
        <v>4.2</v>
      </c>
    </row>
    <row r="29" spans="1:16" x14ac:dyDescent="0.25">
      <c r="N29" s="2" t="s">
        <v>21</v>
      </c>
      <c r="O29" s="4">
        <v>2.9540358744394619</v>
      </c>
      <c r="P29" s="10">
        <v>4.2</v>
      </c>
    </row>
    <row r="30" spans="1:16" x14ac:dyDescent="0.25">
      <c r="K30" t="s">
        <v>53</v>
      </c>
      <c r="N30" s="2" t="s">
        <v>24</v>
      </c>
      <c r="O30" s="4">
        <v>4.4287245444801711</v>
      </c>
      <c r="P30" s="10">
        <v>4.2</v>
      </c>
    </row>
    <row r="31" spans="1:16" x14ac:dyDescent="0.25">
      <c r="A31" s="1" t="s">
        <v>0</v>
      </c>
      <c r="B31" t="s">
        <v>39</v>
      </c>
      <c r="C31" t="s">
        <v>5</v>
      </c>
      <c r="D31" t="s">
        <v>37</v>
      </c>
      <c r="E31" t="s">
        <v>43</v>
      </c>
      <c r="F31" t="s">
        <v>38</v>
      </c>
      <c r="G31" s="5" t="s">
        <v>44</v>
      </c>
      <c r="K31" s="1" t="s">
        <v>0</v>
      </c>
      <c r="L31" t="s">
        <v>38</v>
      </c>
      <c r="N31" s="2" t="s">
        <v>22</v>
      </c>
      <c r="O31" s="4">
        <v>2.5804794520547945</v>
      </c>
      <c r="P31" s="10">
        <v>4.2</v>
      </c>
    </row>
    <row r="32" spans="1:16" x14ac:dyDescent="0.25">
      <c r="A32" s="2" t="s">
        <v>22</v>
      </c>
      <c r="B32" s="6">
        <v>0.51369863013698636</v>
      </c>
      <c r="C32" s="4">
        <v>2.5804794520547945</v>
      </c>
      <c r="D32" s="6">
        <v>0.38698630136986301</v>
      </c>
      <c r="E32" s="3">
        <v>25.917719928938361</v>
      </c>
      <c r="F32">
        <v>584</v>
      </c>
      <c r="G32" t="str">
        <f>_xlfn.LET(
  _xlpm.outcome, A32,
  _xlpm.refstring, "[Consult_Outcome].[Consult Outcome].&amp;[" &amp; _xlpm.outcome &amp; "]",
  _xlpm.csat, GETPIVOTDATA("[Measures].[CSAT Average]",$A$31,"[Consult_Outcome].[Consult Outcome]",_xlpm.refstring),
  _xlpm.aht, GETPIVOTDATA("[Measures].[aht 2]",$A$31,"[Consult_Outcome].[Consult Outcome]",_xlpm.refstring),
  IF(AND(_xlpm.csat&lt;4.2, _xlpm.aht&gt;28), "CSAT + AHT",
  IF(_xlpm.csat&lt;4.2, "CSAT",
  IF(_xlpm.aht&gt;28, "AHT", "On Target")))
)</f>
        <v>CSAT</v>
      </c>
      <c r="K32" s="2" t="s">
        <v>3</v>
      </c>
      <c r="L32" s="10">
        <v>5413</v>
      </c>
    </row>
    <row r="33" spans="1:16" x14ac:dyDescent="0.25">
      <c r="A33" s="2" t="s">
        <v>19</v>
      </c>
      <c r="B33" s="6">
        <v>0.41335853812224321</v>
      </c>
      <c r="C33" s="4">
        <v>2.7006931316950222</v>
      </c>
      <c r="D33" s="6">
        <v>0.32199117832388152</v>
      </c>
      <c r="E33" s="3">
        <v>23.777661964293205</v>
      </c>
      <c r="F33">
        <v>1587</v>
      </c>
      <c r="G33" t="str">
        <f t="shared" ref="G33:G40" si="0">_xlfn.LET(
  _xlpm.outcome, A33,
  _xlpm.refstring, "[Consult_Outcome].[Consult Outcome].&amp;[" &amp; _xlpm.outcome &amp; "]",
  _xlpm.csat, GETPIVOTDATA("[Measures].[CSAT Average]",$A$31,"[Consult_Outcome].[Consult Outcome]",_xlpm.refstring),
  _xlpm.aht, GETPIVOTDATA("[Measures].[aht 2]",$A$31,"[Consult_Outcome].[Consult Outcome]",_xlpm.refstring),
  IF(AND(_xlpm.csat&lt;4.2, _xlpm.aht&gt;28), "CSAT + AHT",
  IF(_xlpm.csat&lt;4.2, "CSAT",
  IF(_xlpm.aht&gt;28, "AHT", "On Target")))
)</f>
        <v>CSAT</v>
      </c>
      <c r="K33" s="2" t="s">
        <v>2</v>
      </c>
      <c r="L33" s="10">
        <v>3833</v>
      </c>
    </row>
    <row r="34" spans="1:16" x14ac:dyDescent="0.25">
      <c r="A34" s="2" t="s">
        <v>21</v>
      </c>
      <c r="B34" s="6">
        <v>0.3452914798206278</v>
      </c>
      <c r="C34" s="4">
        <v>2.9540358744394619</v>
      </c>
      <c r="D34" s="6">
        <v>0.46188340807174888</v>
      </c>
      <c r="E34" s="3">
        <v>40.945346755605371</v>
      </c>
      <c r="F34">
        <v>892</v>
      </c>
      <c r="G34" t="str">
        <f t="shared" si="0"/>
        <v>CSAT + AHT</v>
      </c>
      <c r="K34" s="2" t="s">
        <v>4</v>
      </c>
      <c r="L34" s="10">
        <v>3708</v>
      </c>
    </row>
    <row r="35" spans="1:16" x14ac:dyDescent="0.25">
      <c r="A35" s="2" t="s">
        <v>23</v>
      </c>
      <c r="B35" s="6">
        <v>0.19983484723369116</v>
      </c>
      <c r="C35" s="4">
        <v>3.6019818331957061</v>
      </c>
      <c r="D35" s="6">
        <v>0.68042939719240292</v>
      </c>
      <c r="E35" s="3">
        <v>41.147810961739616</v>
      </c>
      <c r="F35">
        <v>1211</v>
      </c>
      <c r="G35" t="str">
        <f t="shared" si="0"/>
        <v>CSAT + AHT</v>
      </c>
      <c r="K35" s="2" t="s">
        <v>1</v>
      </c>
      <c r="L35" s="10">
        <v>12954</v>
      </c>
    </row>
    <row r="36" spans="1:16" x14ac:dyDescent="0.25">
      <c r="A36" s="2" t="s">
        <v>20</v>
      </c>
      <c r="B36" s="6">
        <v>0.12812248186946013</v>
      </c>
      <c r="C36" s="4">
        <v>3.8186946011281226</v>
      </c>
      <c r="D36" s="6">
        <v>0.77356970185334406</v>
      </c>
      <c r="E36" s="3">
        <v>26.434689486704269</v>
      </c>
      <c r="F36">
        <v>1241</v>
      </c>
      <c r="G36" t="str">
        <f t="shared" si="0"/>
        <v>CSAT</v>
      </c>
    </row>
    <row r="37" spans="1:16" x14ac:dyDescent="0.25">
      <c r="A37" s="2" t="s">
        <v>26</v>
      </c>
      <c r="B37" s="6">
        <v>0.1</v>
      </c>
      <c r="C37" s="4">
        <v>4.5999999999999996</v>
      </c>
      <c r="D37" s="6">
        <v>0.93333333333333335</v>
      </c>
      <c r="E37" s="3">
        <v>60.419998072222221</v>
      </c>
      <c r="F37">
        <v>30</v>
      </c>
      <c r="G37" t="str">
        <f t="shared" si="0"/>
        <v>AHT</v>
      </c>
    </row>
    <row r="38" spans="1:16" x14ac:dyDescent="0.25">
      <c r="A38" s="2" t="s">
        <v>25</v>
      </c>
      <c r="B38" s="6">
        <v>9.375E-2</v>
      </c>
      <c r="C38" s="4">
        <v>4.5</v>
      </c>
      <c r="D38" s="6">
        <v>0.84375</v>
      </c>
      <c r="E38" s="3">
        <v>98.668748192708335</v>
      </c>
      <c r="F38">
        <v>32</v>
      </c>
      <c r="G38" t="str">
        <f t="shared" si="0"/>
        <v>AHT</v>
      </c>
      <c r="K38" s="2" t="s">
        <v>47</v>
      </c>
    </row>
    <row r="39" spans="1:16" x14ac:dyDescent="0.25">
      <c r="A39" s="2" t="s">
        <v>15</v>
      </c>
      <c r="B39" s="6">
        <v>7.4087524968222268E-2</v>
      </c>
      <c r="C39" s="4">
        <v>4.2564009442527695</v>
      </c>
      <c r="D39" s="6">
        <v>0.87216270201561652</v>
      </c>
      <c r="E39" s="3">
        <v>42.165634006204307</v>
      </c>
      <c r="F39">
        <v>5507</v>
      </c>
      <c r="G39" t="str">
        <f t="shared" si="0"/>
        <v>AHT</v>
      </c>
      <c r="K39" t="s">
        <v>37</v>
      </c>
      <c r="L39" t="s">
        <v>38</v>
      </c>
      <c r="M39" t="s">
        <v>5</v>
      </c>
      <c r="N39" t="s">
        <v>46</v>
      </c>
      <c r="O39" t="s">
        <v>6</v>
      </c>
      <c r="P39" t="s">
        <v>9</v>
      </c>
    </row>
    <row r="40" spans="1:16" x14ac:dyDescent="0.25">
      <c r="A40" s="2" t="s">
        <v>24</v>
      </c>
      <c r="B40" s="6">
        <v>4.5551982851018219E-2</v>
      </c>
      <c r="C40" s="4">
        <v>4.4287245444801711</v>
      </c>
      <c r="D40" s="6">
        <v>0.90889603429796351</v>
      </c>
      <c r="E40" s="3">
        <v>49.567058734369411</v>
      </c>
      <c r="F40">
        <v>1866</v>
      </c>
      <c r="G40" t="str">
        <f t="shared" si="0"/>
        <v>AHT</v>
      </c>
      <c r="K40" s="6">
        <v>0.73266944573104831</v>
      </c>
      <c r="L40" s="10">
        <v>12954</v>
      </c>
      <c r="M40" s="4">
        <v>3.8232978230662344</v>
      </c>
      <c r="N40" s="3">
        <v>38.743145537877652</v>
      </c>
      <c r="O40" s="10">
        <v>4.2</v>
      </c>
      <c r="P40" s="10">
        <v>28</v>
      </c>
    </row>
    <row r="41" spans="1:16" x14ac:dyDescent="0.25">
      <c r="A41" s="2" t="s">
        <v>1</v>
      </c>
      <c r="B41" s="6">
        <v>0.16710424710424709</v>
      </c>
      <c r="C41" s="4">
        <v>3.8235521235521235</v>
      </c>
      <c r="D41" s="6">
        <v>0.73258687258687261</v>
      </c>
      <c r="E41" s="3">
        <v>38.741164012689858</v>
      </c>
      <c r="F41">
        <v>12950</v>
      </c>
      <c r="K41" s="6">
        <f>GETPIVOTDATA("[Measures].[HR%]",$K$39)</f>
        <v>0.73266944573104831</v>
      </c>
      <c r="L41" s="8">
        <f>GETPIVOTDATA("[Measures].[total survey count]",$L$39)</f>
        <v>12954</v>
      </c>
      <c r="M41" s="4">
        <f>GETPIVOTDATA("[Measures].[CSAT Average]",$M$39)</f>
        <v>3.8232978230662344</v>
      </c>
      <c r="N41" s="3">
        <f>GETPIVOTDATA("[Measures].[aht 2]",$N$39)</f>
        <v>38.743145537877652</v>
      </c>
      <c r="O41" s="4">
        <f>GETPIVOTDATA("[Measures].[CSAT Target]",$O$39)</f>
        <v>4.2</v>
      </c>
      <c r="P41" s="9">
        <f>GETPIVOTDATA("[Measures].[AHT Target]",$P$39)</f>
        <v>28</v>
      </c>
    </row>
    <row r="43" spans="1:16" x14ac:dyDescent="0.25">
      <c r="M43" t="str" cm="1">
        <f t="array" ref="M43">_xlfn.IFS(M41&lt;O41,_xlfn.CONCAT("CSAT Under the target by"," ",ROUNDUP(N44,1)),M41&gt;O41,"Higher than the target",M41=O41,"with the target")</f>
        <v>CSAT Under the target by 0.4</v>
      </c>
    </row>
    <row r="44" spans="1:16" x14ac:dyDescent="0.25">
      <c r="M44" t="str" cm="1">
        <f t="array" ref="M44">_xlfn.IFS(P41&lt;N41,_xlfn.CONCAT("AHT Higher than the target by"," ",ROUND(P44,1)),P41&gt;N41,"under the target",P41=N41,"with the target")</f>
        <v>AHT Higher than the target by 10.7</v>
      </c>
      <c r="N44" s="4">
        <f>O41-M41</f>
        <v>0.37670217693376573</v>
      </c>
      <c r="P44" s="3">
        <f>N41-P41</f>
        <v>10.743145537877652</v>
      </c>
    </row>
  </sheetData>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9900A-3851-48E7-92EE-5969873C1380}">
  <sheetPr codeName="Sheet2"/>
  <dimension ref="A1"/>
  <sheetViews>
    <sheetView showGridLines="0" showRowColHeaders="0" tabSelected="1" zoomScaleNormal="100" workbookViewId="0">
      <selection activeCell="C11" sqref="C11"/>
    </sheetView>
  </sheetViews>
  <sheetFormatPr defaultRowHeight="15" x14ac:dyDescent="0.25"/>
  <cols>
    <col min="1" max="16384" width="9.140625" style="7"/>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75464-5403-43EB-B849-C1B11B924ED5}">
  <sheetPr codeName="Sheet3"/>
  <dimension ref="A1"/>
  <sheetViews>
    <sheetView showGridLines="0" showRowColHeaders="0" workbookViewId="0">
      <selection activeCell="A2" sqref="A2"/>
    </sheetView>
  </sheetViews>
  <sheetFormatPr defaultRowHeight="15" x14ac:dyDescent="0.25"/>
  <cols>
    <col min="1" max="3" width="9.140625" style="7"/>
    <col min="4" max="4" width="13.42578125" style="7" bestFit="1" customWidth="1"/>
    <col min="5" max="5" width="14.42578125" style="7" bestFit="1" customWidth="1"/>
    <col min="6" max="6" width="13.42578125" style="7" bestFit="1" customWidth="1"/>
    <col min="7" max="7" width="7.140625" style="7" bestFit="1" customWidth="1"/>
    <col min="8" max="8" width="5.5703125" style="7" bestFit="1" customWidth="1"/>
    <col min="9" max="9" width="17.42578125" style="7" bestFit="1" customWidth="1"/>
    <col min="10" max="16384" width="9.140625" style="7"/>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66D46F56-A9C5-4863-B683-00460DE5166D}">
  <ds:schemaRefs/>
</ds:datastoreItem>
</file>

<file path=customXml/itemProps2.xml><?xml version="1.0" encoding="utf-8"?>
<ds:datastoreItem xmlns:ds="http://schemas.openxmlformats.org/officeDocument/2006/customXml" ds:itemID="{DC9495F3-FCE1-4B10-AE1E-B4C26E70E3D3}">
  <ds:schemaRefs/>
</ds:datastoreItem>
</file>

<file path=customXml/itemProps3.xml><?xml version="1.0" encoding="utf-8"?>
<ds:datastoreItem xmlns:ds="http://schemas.openxmlformats.org/officeDocument/2006/customXml" ds:itemID="{E39FE707-094C-4828-9A04-5EF60850C060}">
  <ds:schemaRefs/>
</ds:datastoreItem>
</file>

<file path=customXml/itemProps4.xml><?xml version="1.0" encoding="utf-8"?>
<ds:datastoreItem xmlns:ds="http://schemas.openxmlformats.org/officeDocument/2006/customXml" ds:itemID="{D4DBF35F-33D8-487D-B9A9-CDE4787F34E7}">
  <ds:schemaRefs/>
</ds:datastoreItem>
</file>

<file path=customXml/itemProps5.xml><?xml version="1.0" encoding="utf-8"?>
<ds:datastoreItem xmlns:ds="http://schemas.openxmlformats.org/officeDocument/2006/customXml" ds:itemID="{A5B92200-3C08-4C0A-BE9C-3AF35E4A47D9}">
  <ds:schemaRefs/>
</ds:datastoreItem>
</file>

<file path=customXml/itemProps6.xml><?xml version="1.0" encoding="utf-8"?>
<ds:datastoreItem xmlns:ds="http://schemas.openxmlformats.org/officeDocument/2006/customXml" ds:itemID="{3EE0FE4F-419E-4F4F-A75C-E4B9C0448B97}">
  <ds:schemaRefs/>
</ds:datastoreItem>
</file>

<file path=customXml/itemProps7.xml><?xml version="1.0" encoding="utf-8"?>
<ds:datastoreItem xmlns:ds="http://schemas.openxmlformats.org/officeDocument/2006/customXml" ds:itemID="{7CD97EA0-F2F2-4D00-887F-8D85E879B59F}">
  <ds:schemaRefs/>
</ds:datastoreItem>
</file>

<file path=customXml/itemProps8.xml><?xml version="1.0" encoding="utf-8"?>
<ds:datastoreItem xmlns:ds="http://schemas.openxmlformats.org/officeDocument/2006/customXml" ds:itemID="{43C8D3C4-05F5-47A9-A763-BF11F55BB8AB}">
  <ds:schemaRefs/>
</ds:datastoreItem>
</file>

<file path=customXml/itemProps9.xml><?xml version="1.0" encoding="utf-8"?>
<ds:datastoreItem xmlns:ds="http://schemas.openxmlformats.org/officeDocument/2006/customXml" ds:itemID="{58E932F3-8ADD-4C65-994A-72AC9B28BD22}">
  <ds:schemaRefs/>
</ds:datastoreItem>
</file>

<file path=customXml/itemProps10.xml><?xml version="1.0" encoding="utf-8"?>
<ds:datastoreItem xmlns:ds="http://schemas.openxmlformats.org/officeDocument/2006/customXml" ds:itemID="{21B6D4DC-36F6-45E8-A92C-4E8555BE0FE8}">
  <ds:schemaRefs/>
</ds:datastoreItem>
</file>

<file path=customXml/itemProps11.xml><?xml version="1.0" encoding="utf-8"?>
<ds:datastoreItem xmlns:ds="http://schemas.openxmlformats.org/officeDocument/2006/customXml" ds:itemID="{01DA388B-DE07-44E2-8621-45224406DB38}">
  <ds:schemaRefs/>
</ds:datastoreItem>
</file>

<file path=customXml/itemProps12.xml><?xml version="1.0" encoding="utf-8"?>
<ds:datastoreItem xmlns:ds="http://schemas.openxmlformats.org/officeDocument/2006/customXml" ds:itemID="{2DAB8504-A8A3-407F-A062-D5D6A4756F6E}">
  <ds:schemaRefs/>
</ds:datastoreItem>
</file>

<file path=customXml/itemProps13.xml><?xml version="1.0" encoding="utf-8"?>
<ds:datastoreItem xmlns:ds="http://schemas.openxmlformats.org/officeDocument/2006/customXml" ds:itemID="{05AD96C5-018A-423A-B785-704330C07FA6}">
  <ds:schemaRefs/>
</ds:datastoreItem>
</file>

<file path=customXml/itemProps14.xml><?xml version="1.0" encoding="utf-8"?>
<ds:datastoreItem xmlns:ds="http://schemas.openxmlformats.org/officeDocument/2006/customXml" ds:itemID="{18C2BA08-9652-4F14-9F70-F8F9CED9810D}">
  <ds:schemaRefs/>
</ds:datastoreItem>
</file>

<file path=customXml/itemProps15.xml><?xml version="1.0" encoding="utf-8"?>
<ds:datastoreItem xmlns:ds="http://schemas.openxmlformats.org/officeDocument/2006/customXml" ds:itemID="{6C455271-0F31-4053-B517-880ED8057594}">
  <ds:schemaRefs/>
</ds:datastoreItem>
</file>

<file path=customXml/itemProps16.xml><?xml version="1.0" encoding="utf-8"?>
<ds:datastoreItem xmlns:ds="http://schemas.openxmlformats.org/officeDocument/2006/customXml" ds:itemID="{18C2D261-A1F9-4FA3-869D-850124B64A41}">
  <ds:schemaRefs/>
</ds:datastoreItem>
</file>

<file path=customXml/itemProps17.xml><?xml version="1.0" encoding="utf-8"?>
<ds:datastoreItem xmlns:ds="http://schemas.openxmlformats.org/officeDocument/2006/customXml" ds:itemID="{6CD88963-429C-41AB-AE28-2C7BD0134133}">
  <ds:schemaRefs/>
</ds:datastoreItem>
</file>

<file path=customXml/itemProps18.xml><?xml version="1.0" encoding="utf-8"?>
<ds:datastoreItem xmlns:ds="http://schemas.openxmlformats.org/officeDocument/2006/customXml" ds:itemID="{794041B5-1C8B-4DC4-99BD-B429374C34C7}">
  <ds:schemaRefs/>
</ds:datastoreItem>
</file>

<file path=customXml/itemProps19.xml><?xml version="1.0" encoding="utf-8"?>
<ds:datastoreItem xmlns:ds="http://schemas.openxmlformats.org/officeDocument/2006/customXml" ds:itemID="{64F256E1-832F-4333-84E4-6A2519919D17}">
  <ds:schemaRefs/>
</ds:datastoreItem>
</file>

<file path=customXml/itemProps20.xml><?xml version="1.0" encoding="utf-8"?>
<ds:datastoreItem xmlns:ds="http://schemas.openxmlformats.org/officeDocument/2006/customXml" ds:itemID="{BAA7796A-EF66-43EC-8692-DB31DC671E09}">
  <ds:schemaRefs/>
</ds:datastoreItem>
</file>

<file path=customXml/itemProps21.xml><?xml version="1.0" encoding="utf-8"?>
<ds:datastoreItem xmlns:ds="http://schemas.openxmlformats.org/officeDocument/2006/customXml" ds:itemID="{C5A9E99F-B1EE-49CD-B4E2-3783803C1F44}">
  <ds:schemaRefs/>
</ds:datastoreItem>
</file>

<file path=customXml/itemProps22.xml><?xml version="1.0" encoding="utf-8"?>
<ds:datastoreItem xmlns:ds="http://schemas.openxmlformats.org/officeDocument/2006/customXml" ds:itemID="{49FE0813-A21C-4267-A8D2-53769C7C172C}">
  <ds:schemaRefs/>
</ds:datastoreItem>
</file>

<file path=customXml/itemProps23.xml><?xml version="1.0" encoding="utf-8"?>
<ds:datastoreItem xmlns:ds="http://schemas.openxmlformats.org/officeDocument/2006/customXml" ds:itemID="{42EE7971-846B-41B8-811D-DCDDACDC22A0}">
  <ds:schemaRefs/>
</ds:datastoreItem>
</file>

<file path=customXml/itemProps24.xml><?xml version="1.0" encoding="utf-8"?>
<ds:datastoreItem xmlns:ds="http://schemas.openxmlformats.org/officeDocument/2006/customXml" ds:itemID="{FDB3AB43-3F55-4857-8040-3DB1AB7021AC}">
  <ds:schemaRefs/>
</ds:datastoreItem>
</file>

<file path=customXml/itemProps25.xml><?xml version="1.0" encoding="utf-8"?>
<ds:datastoreItem xmlns:ds="http://schemas.openxmlformats.org/officeDocument/2006/customXml" ds:itemID="{E2E111BD-2374-4228-A201-C7091D0FCD84}">
  <ds:schemaRefs/>
</ds:datastoreItem>
</file>

<file path=customXml/itemProps26.xml><?xml version="1.0" encoding="utf-8"?>
<ds:datastoreItem xmlns:ds="http://schemas.openxmlformats.org/officeDocument/2006/customXml" ds:itemID="{3D31C4EE-C3B8-418F-9907-A01FD2ADC424}">
  <ds:schemaRefs/>
</ds:datastoreItem>
</file>

<file path=customXml/itemProps27.xml><?xml version="1.0" encoding="utf-8"?>
<ds:datastoreItem xmlns:ds="http://schemas.openxmlformats.org/officeDocument/2006/customXml" ds:itemID="{8E0274AF-0DDE-44A5-AC32-10B714DA411B}">
  <ds:schemaRefs/>
</ds:datastoreItem>
</file>

<file path=customXml/itemProps28.xml><?xml version="1.0" encoding="utf-8"?>
<ds:datastoreItem xmlns:ds="http://schemas.openxmlformats.org/officeDocument/2006/customXml" ds:itemID="{B5161B24-D533-45C5-AE18-D4636D95813D}">
  <ds:schemaRefs/>
</ds:datastoreItem>
</file>

<file path=customXml/itemProps29.xml><?xml version="1.0" encoding="utf-8"?>
<ds:datastoreItem xmlns:ds="http://schemas.openxmlformats.org/officeDocument/2006/customXml" ds:itemID="{6B21A940-C577-4715-B2DE-4FADFB948F14}">
  <ds:schemaRefs/>
</ds:datastoreItem>
</file>

<file path=customXml/itemProps30.xml><?xml version="1.0" encoding="utf-8"?>
<ds:datastoreItem xmlns:ds="http://schemas.openxmlformats.org/officeDocument/2006/customXml" ds:itemID="{89771E60-4BE2-4176-919C-3E80C092963F}">
  <ds:schemaRefs/>
</ds:datastoreItem>
</file>

<file path=customXml/itemProps31.xml><?xml version="1.0" encoding="utf-8"?>
<ds:datastoreItem xmlns:ds="http://schemas.openxmlformats.org/officeDocument/2006/customXml" ds:itemID="{3F6C45B1-B9DE-4EBF-B721-1D4E1EE938A5}">
  <ds:schemaRefs/>
</ds:datastoreItem>
</file>

<file path=customXml/itemProps32.xml><?xml version="1.0" encoding="utf-8"?>
<ds:datastoreItem xmlns:ds="http://schemas.openxmlformats.org/officeDocument/2006/customXml" ds:itemID="{0D1AE147-FF80-4796-9C87-3B7E479C74CF}">
  <ds:schemaRefs/>
</ds:datastoreItem>
</file>

<file path=customXml/itemProps33.xml><?xml version="1.0" encoding="utf-8"?>
<ds:datastoreItem xmlns:ds="http://schemas.openxmlformats.org/officeDocument/2006/customXml" ds:itemID="{9A5F14BD-4488-4496-B8CE-10F093EF5C24}">
  <ds:schemaRefs/>
</ds:datastoreItem>
</file>

<file path=customXml/itemProps34.xml><?xml version="1.0" encoding="utf-8"?>
<ds:datastoreItem xmlns:ds="http://schemas.openxmlformats.org/officeDocument/2006/customXml" ds:itemID="{6BBB4D3C-A448-4162-8359-D3A3E57BDBB5}">
  <ds:schemaRefs/>
</ds:datastoreItem>
</file>

<file path=customXml/itemProps35.xml><?xml version="1.0" encoding="utf-8"?>
<ds:datastoreItem xmlns:ds="http://schemas.openxmlformats.org/officeDocument/2006/customXml" ds:itemID="{17AB17FB-F989-4814-AFA4-D90ECFD7B150}">
  <ds:schemaRefs/>
</ds:datastoreItem>
</file>

<file path=customXml/itemProps36.xml><?xml version="1.0" encoding="utf-8"?>
<ds:datastoreItem xmlns:ds="http://schemas.openxmlformats.org/officeDocument/2006/customXml" ds:itemID="{6A0EE60B-1D98-47F7-85B0-E0E11FFD0DFD}">
  <ds:schemaRefs/>
</ds:datastoreItem>
</file>

<file path=customXml/itemProps37.xml><?xml version="1.0" encoding="utf-8"?>
<ds:datastoreItem xmlns:ds="http://schemas.openxmlformats.org/officeDocument/2006/customXml" ds:itemID="{284A1EE7-37A6-4202-8BB0-EDC5DCD697F6}">
  <ds:schemaRefs/>
</ds:datastoreItem>
</file>

<file path=customXml/itemProps38.xml><?xml version="1.0" encoding="utf-8"?>
<ds:datastoreItem xmlns:ds="http://schemas.openxmlformats.org/officeDocument/2006/customXml" ds:itemID="{FD2749BA-870D-41BD-B1AA-CE790B035F46}">
  <ds:schemaRefs/>
</ds:datastoreItem>
</file>

<file path=customXml/itemProps39.xml><?xml version="1.0" encoding="utf-8"?>
<ds:datastoreItem xmlns:ds="http://schemas.openxmlformats.org/officeDocument/2006/customXml" ds:itemID="{D05B743A-BDE2-4353-9F25-9E85AC2C366C}">
  <ds:schemaRefs/>
</ds:datastoreItem>
</file>

<file path=customXml/itemProps40.xml><?xml version="1.0" encoding="utf-8"?>
<ds:datastoreItem xmlns:ds="http://schemas.openxmlformats.org/officeDocument/2006/customXml" ds:itemID="{948F7832-15A0-4FAE-940B-EC5B5D8CBC1D}">
  <ds:schemaRefs/>
</ds:datastoreItem>
</file>

<file path=customXml/itemProps41.xml><?xml version="1.0" encoding="utf-8"?>
<ds:datastoreItem xmlns:ds="http://schemas.openxmlformats.org/officeDocument/2006/customXml" ds:itemID="{2AD75D97-B33E-4F95-AFAC-88763D738918}">
  <ds:schemaRefs/>
</ds:datastoreItem>
</file>

<file path=customXml/itemProps42.xml><?xml version="1.0" encoding="utf-8"?>
<ds:datastoreItem xmlns:ds="http://schemas.openxmlformats.org/officeDocument/2006/customXml" ds:itemID="{489FDAEF-FDBD-412B-84B6-30872E0A0A19}">
  <ds:schemaRefs/>
</ds:datastoreItem>
</file>

<file path=customXml/itemProps43.xml><?xml version="1.0" encoding="utf-8"?>
<ds:datastoreItem xmlns:ds="http://schemas.openxmlformats.org/officeDocument/2006/customXml" ds:itemID="{3E6DC329-5948-4C9D-918E-883EA20118CA}">
  <ds:schemaRefs/>
</ds:datastoreItem>
</file>

<file path=customXml/itemProps44.xml><?xml version="1.0" encoding="utf-8"?>
<ds:datastoreItem xmlns:ds="http://schemas.openxmlformats.org/officeDocument/2006/customXml" ds:itemID="{F94144CB-0C31-4D5D-B1F3-4CCDB6C720A1}">
  <ds:schemaRefs/>
</ds:datastoreItem>
</file>

<file path=customXml/itemProps45.xml><?xml version="1.0" encoding="utf-8"?>
<ds:datastoreItem xmlns:ds="http://schemas.openxmlformats.org/officeDocument/2006/customXml" ds:itemID="{23651C5B-84CF-4F48-A1E4-071D3E590CBB}">
  <ds:schemaRefs/>
</ds:datastoreItem>
</file>

<file path=customXml/itemProps46.xml><?xml version="1.0" encoding="utf-8"?>
<ds:datastoreItem xmlns:ds="http://schemas.openxmlformats.org/officeDocument/2006/customXml" ds:itemID="{5FB2C478-3CEB-4C1A-8C3F-A36E3F93811B}">
  <ds:schemaRefs>
    <ds:schemaRef ds:uri="http://schemas.microsoft.com/DataMashup"/>
  </ds:schemaRefs>
</ds:datastoreItem>
</file>

<file path=customXml/itemProps47.xml><?xml version="1.0" encoding="utf-8"?>
<ds:datastoreItem xmlns:ds="http://schemas.openxmlformats.org/officeDocument/2006/customXml" ds:itemID="{03024E15-888E-4A34-A5B9-4EDD9D4EECD3}">
  <ds:schemaRefs/>
</ds:datastoreItem>
</file>

<file path=customXml/itemProps48.xml><?xml version="1.0" encoding="utf-8"?>
<ds:datastoreItem xmlns:ds="http://schemas.openxmlformats.org/officeDocument/2006/customXml" ds:itemID="{4606B653-0851-4BC8-99E3-0A143BAC18E7}">
  <ds:schemaRefs/>
</ds:datastoreItem>
</file>

<file path=customXml/itemProps49.xml><?xml version="1.0" encoding="utf-8"?>
<ds:datastoreItem xmlns:ds="http://schemas.openxmlformats.org/officeDocument/2006/customXml" ds:itemID="{844F8DBA-5ADF-4E81-AF6F-BF36EAE7044C}">
  <ds:schemaRefs/>
</ds:datastoreItem>
</file>

<file path=customXml/itemProps50.xml><?xml version="1.0" encoding="utf-8"?>
<ds:datastoreItem xmlns:ds="http://schemas.openxmlformats.org/officeDocument/2006/customXml" ds:itemID="{88D0BCA1-8886-4413-BBF7-84C9756BC08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Pivots</vt:lpstr>
      <vt:lpstr>Executive Overview</vt:lpstr>
      <vt:lpstr>Consult Outcome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alaa</dc:creator>
  <cp:lastModifiedBy>Ahmed alaa</cp:lastModifiedBy>
  <dcterms:created xsi:type="dcterms:W3CDTF">2026-09-14T22:31:47Z</dcterms:created>
  <dcterms:modified xsi:type="dcterms:W3CDTF">2026-09-18T01:23:22Z</dcterms:modified>
</cp:coreProperties>
</file>